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defaultThemeVersion="124226"/>
  <xr:revisionPtr revIDLastSave="0" documentId="13_ncr:1_{EF99D3FA-8A7D-42E9-982A-F001B49C948E}" xr6:coauthVersionLast="47" xr6:coauthVersionMax="47" xr10:uidLastSave="{00000000-0000-0000-0000-000000000000}"/>
  <workbookProtection workbookAlgorithmName="SHA-512" workbookHashValue="1a/qefyJsUlkVBH+y3PzhjKeUevYfQ64oj2p2ggHUdF9dMcd4qNME5/PNeOb8CtEv9WLn0dbXzBBEIJ9EGreRg==" workbookSaltValue="BQ7/8FCwTGcR/F6GPIf1Mg==" workbookSpinCount="100000" lockStructure="1"/>
  <bookViews>
    <workbookView xWindow="-120" yWindow="-120" windowWidth="29040" windowHeight="17640" tabRatio="734" activeTab="1" xr2:uid="{00000000-000D-0000-FFFF-FFFF00000000}"/>
  </bookViews>
  <sheets>
    <sheet name="Schema" sheetId="18" r:id="rId1"/>
    <sheet name="Tool NACE-sectoren" sheetId="15" r:id="rId2"/>
    <sheet name="FAQ" sheetId="17" r:id="rId3"/>
    <sheet name="data NACE" sheetId="16" state="hidden" r:id="rId4"/>
    <sheet name="Benchmarks" sheetId="14" state="hidden" r:id="rId5"/>
  </sheets>
  <definedNames>
    <definedName name="_xlnm.Print_Area" localSheetId="1">'Tool NACE-sectoren'!$A$1:$S$126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8" i="14" l="1" a="1"/>
  <c r="M68" i="14" s="1"/>
  <c r="M63" i="14" a="1"/>
  <c r="M63" i="14" s="1"/>
  <c r="M64" i="14" a="1"/>
  <c r="M64" i="14" s="1"/>
  <c r="M65" i="14" a="1"/>
  <c r="M65" i="14" s="1"/>
  <c r="M66" i="14" a="1"/>
  <c r="M66" i="14" s="1"/>
  <c r="M67" i="14" a="1"/>
  <c r="M67" i="14" s="1"/>
  <c r="M62" i="14" a="1"/>
  <c r="M62" i="14" s="1"/>
  <c r="K62" i="14" a="1"/>
  <c r="K62" i="14" s="1"/>
  <c r="M61" i="14" a="1"/>
  <c r="M61" i="14" s="1"/>
  <c r="M56" i="14" a="1"/>
  <c r="M56" i="14" s="1"/>
  <c r="M55" i="14" a="1"/>
  <c r="M55" i="14" s="1"/>
  <c r="S55" i="14" s="1"/>
  <c r="M53" i="14" a="1"/>
  <c r="M53" i="14" s="1"/>
  <c r="S53" i="14" s="1"/>
  <c r="M54" i="14" a="1"/>
  <c r="M54" i="14" s="1"/>
  <c r="K68" i="14" a="1"/>
  <c r="K68" i="14" s="1"/>
  <c r="K67" i="14" a="1"/>
  <c r="K67" i="14" s="1"/>
  <c r="K66" i="14" a="1"/>
  <c r="K66" i="14" s="1"/>
  <c r="K65" i="14" a="1"/>
  <c r="K65" i="14" s="1"/>
  <c r="K64" i="14" a="1"/>
  <c r="K64" i="14" s="1"/>
  <c r="K63" i="14" a="1"/>
  <c r="K63" i="14" s="1"/>
  <c r="K61" i="14" a="1"/>
  <c r="K61" i="14" s="1"/>
  <c r="K60" i="14" a="1"/>
  <c r="K60" i="14" s="1"/>
  <c r="K55" i="14" a="1"/>
  <c r="K55" i="14" s="1"/>
  <c r="K54" i="14" a="1"/>
  <c r="K54" i="14" s="1"/>
  <c r="M52" i="14" a="1"/>
  <c r="M52" i="14" s="1"/>
  <c r="S52" i="14" s="1"/>
  <c r="M43" i="14" a="1"/>
  <c r="M43" i="14" s="1"/>
  <c r="K53" i="14" a="1"/>
  <c r="K53" i="14" s="1"/>
  <c r="Q53" i="14" s="1"/>
  <c r="K52" i="14" a="1"/>
  <c r="K52" i="14" s="1"/>
  <c r="Q52" i="14" s="1"/>
  <c r="AM28" i="16" a="1"/>
  <c r="AM28" i="16" s="1"/>
  <c r="AC13" i="16" a="1"/>
  <c r="AC13" i="16" s="1"/>
  <c r="Q55" i="14" l="1"/>
  <c r="Q60" i="14"/>
  <c r="K44" i="14" a="1"/>
  <c r="K44" i="14" s="1"/>
  <c r="S119" i="15" a="1"/>
  <c r="S119" i="15" s="1"/>
  <c r="J119" i="15" a="1"/>
  <c r="J119" i="15" s="1"/>
  <c r="E119" i="15" a="1"/>
  <c r="E119" i="15" s="1"/>
  <c r="O112" i="15" a="1"/>
  <c r="O112" i="15" s="1"/>
  <c r="E110" i="15" a="1"/>
  <c r="E110" i="15" s="1"/>
  <c r="J110" i="15" a="1"/>
  <c r="J110" i="15" s="1"/>
  <c r="O110" i="15" a="1"/>
  <c r="O110" i="15" s="1"/>
  <c r="Q110" i="15" a="1"/>
  <c r="Q110" i="15" s="1"/>
  <c r="S110" i="15" a="1"/>
  <c r="S110" i="15" s="1"/>
  <c r="E108" i="15" a="1"/>
  <c r="E108" i="15" s="1"/>
  <c r="AL28" i="16" a="1"/>
  <c r="AL28" i="16" s="1"/>
  <c r="AK28" i="16" a="1"/>
  <c r="AK28" i="16" s="1"/>
  <c r="AJ28" i="16" a="1"/>
  <c r="AJ28" i="16" s="1"/>
  <c r="AC28" i="16" a="1"/>
  <c r="AC28" i="16" s="1"/>
  <c r="AH13" i="16" a="1"/>
  <c r="AH13" i="16" s="1"/>
  <c r="AG13" i="16" a="1"/>
  <c r="AG13" i="16" s="1"/>
  <c r="AF13" i="16" a="1"/>
  <c r="AF13" i="16" s="1"/>
  <c r="AE13" i="16" a="1"/>
  <c r="AE13" i="16" s="1"/>
  <c r="AD13" i="16" a="1"/>
  <c r="AD13" i="16" s="1"/>
  <c r="F119" i="15" l="1"/>
  <c r="G119" i="15" s="1"/>
  <c r="K119" i="15"/>
  <c r="P110" i="15"/>
  <c r="L53" i="14" s="1"/>
  <c r="R53" i="14" s="1"/>
  <c r="M57" i="14" l="1" a="1"/>
  <c r="M57" i="14" s="1"/>
  <c r="M58" i="14" a="1"/>
  <c r="M58" i="14" s="1"/>
  <c r="M59" i="14" a="1"/>
  <c r="M59" i="14" s="1"/>
  <c r="M60" i="14" a="1"/>
  <c r="M60" i="14" s="1"/>
  <c r="S60" i="14" s="1"/>
  <c r="M51" i="14" a="1"/>
  <c r="M51" i="14" s="1"/>
  <c r="S51" i="14" s="1"/>
  <c r="M50" i="14" a="1"/>
  <c r="M50" i="14" s="1"/>
  <c r="Q44" i="14"/>
  <c r="K56" i="14" a="1"/>
  <c r="K56" i="14" s="1"/>
  <c r="K57" i="14" a="1"/>
  <c r="K57" i="14" s="1"/>
  <c r="K58" i="14" a="1"/>
  <c r="K58" i="14" s="1"/>
  <c r="K59" i="14" a="1"/>
  <c r="K59" i="14" s="1"/>
  <c r="K51" i="14" a="1"/>
  <c r="K51" i="14" s="1"/>
  <c r="Q51" i="14" s="1"/>
  <c r="K50" i="14" a="1"/>
  <c r="K50" i="14" s="1"/>
  <c r="Q50" i="14" s="1"/>
  <c r="K45" i="14" a="1"/>
  <c r="K45" i="14" s="1"/>
  <c r="S56" i="14" l="1"/>
  <c r="S57" i="14"/>
  <c r="S59" i="14"/>
  <c r="S58" i="14"/>
  <c r="K49" i="14" l="1" a="1"/>
  <c r="K49" i="14" s="1"/>
  <c r="M44" i="14" l="1" a="1"/>
  <c r="M44" i="14" s="1"/>
  <c r="S44" i="14" s="1"/>
  <c r="M45" i="14" a="1"/>
  <c r="M45" i="14" s="1"/>
  <c r="S45" i="14" s="1"/>
  <c r="M46" i="14" a="1"/>
  <c r="M46" i="14" s="1"/>
  <c r="S46" i="14" s="1"/>
  <c r="M47" i="14" a="1"/>
  <c r="M47" i="14" s="1"/>
  <c r="S47" i="14" s="1"/>
  <c r="M48" i="14" a="1"/>
  <c r="M48" i="14" s="1"/>
  <c r="S48" i="14" s="1"/>
  <c r="M49" i="14" a="1"/>
  <c r="M49" i="14" s="1"/>
  <c r="S49" i="14" s="1"/>
  <c r="S50" i="14"/>
  <c r="S43" i="14"/>
  <c r="Q45" i="14"/>
  <c r="K46" i="14" a="1"/>
  <c r="K46" i="14" s="1"/>
  <c r="Q46" i="14" s="1"/>
  <c r="K47" i="14" a="1"/>
  <c r="K47" i="14" s="1"/>
  <c r="Q47" i="14" s="1"/>
  <c r="K48" i="14" a="1"/>
  <c r="K48" i="14" s="1"/>
  <c r="Q48" i="14" s="1"/>
  <c r="Q49" i="14"/>
  <c r="Q56" i="14"/>
  <c r="Q57" i="14"/>
  <c r="Q58" i="14"/>
  <c r="Q59" i="14"/>
  <c r="J41" i="14"/>
  <c r="A2205" i="16"/>
  <c r="A37" i="16" l="1"/>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A1176" i="16"/>
  <c r="A1177" i="16"/>
  <c r="A1178" i="16"/>
  <c r="A1179" i="16"/>
  <c r="A1180" i="16"/>
  <c r="A1181" i="16"/>
  <c r="A1182" i="16"/>
  <c r="A1183" i="16"/>
  <c r="A1184" i="16"/>
  <c r="A1185" i="16"/>
  <c r="A1186"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1211" i="16"/>
  <c r="A1212" i="16"/>
  <c r="A1213" i="16"/>
  <c r="A1214" i="16"/>
  <c r="A1215" i="16"/>
  <c r="A1216" i="16"/>
  <c r="A1217" i="16"/>
  <c r="A1218" i="16"/>
  <c r="A1219" i="16"/>
  <c r="A1220" i="16"/>
  <c r="A1221" i="16"/>
  <c r="A1222" i="16"/>
  <c r="A1223" i="16"/>
  <c r="A1224" i="16"/>
  <c r="A1225" i="16"/>
  <c r="A1226" i="16"/>
  <c r="A1227" i="16"/>
  <c r="A1228" i="16"/>
  <c r="A1229" i="16"/>
  <c r="A1230" i="16"/>
  <c r="A1231" i="16"/>
  <c r="A1232" i="16"/>
  <c r="A1233" i="16"/>
  <c r="A1234" i="16"/>
  <c r="A1235" i="16"/>
  <c r="A1236" i="16"/>
  <c r="A1237" i="16"/>
  <c r="A1238" i="16"/>
  <c r="A1239" i="16"/>
  <c r="A1240" i="16"/>
  <c r="A1241"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1352" i="16"/>
  <c r="A1353" i="16"/>
  <c r="A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A1383" i="16"/>
  <c r="A1384" i="16"/>
  <c r="A1385" i="16"/>
  <c r="A1386" i="16"/>
  <c r="A1387" i="16"/>
  <c r="A1388" i="16"/>
  <c r="A1389" i="16"/>
  <c r="A1390" i="16"/>
  <c r="A1391" i="16"/>
  <c r="A1392" i="16"/>
  <c r="A1393" i="16"/>
  <c r="A1394" i="16"/>
  <c r="A1395" i="16"/>
  <c r="A1396" i="16"/>
  <c r="A1397" i="16"/>
  <c r="A1398" i="16"/>
  <c r="A1399" i="16"/>
  <c r="A1400" i="16"/>
  <c r="A1401"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1540" i="16"/>
  <c r="A1541" i="16"/>
  <c r="A1542" i="16"/>
  <c r="A1543" i="16"/>
  <c r="A1544" i="16"/>
  <c r="A1545" i="16"/>
  <c r="A1546" i="16"/>
  <c r="A1547" i="16"/>
  <c r="A1548" i="16"/>
  <c r="A1549" i="16"/>
  <c r="A1550" i="16"/>
  <c r="A1551" i="16"/>
  <c r="A1552" i="16"/>
  <c r="A1553" i="16"/>
  <c r="A1554" i="16"/>
  <c r="A1555" i="16"/>
  <c r="A1556" i="16"/>
  <c r="A1557" i="16"/>
  <c r="A155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6" i="16"/>
  <c r="A2207" i="16"/>
  <c r="A2208" i="16"/>
  <c r="A2209" i="16"/>
  <c r="A2210" i="16"/>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 i="16"/>
  <c r="O109" i="15" l="1" a="1"/>
  <c r="O109" i="15" s="1"/>
  <c r="O108" i="15" a="1"/>
  <c r="O108" i="15" s="1"/>
  <c r="O100" i="15" a="1"/>
  <c r="O100" i="15" s="1"/>
  <c r="J109" i="15" a="1"/>
  <c r="J109" i="15" s="1"/>
  <c r="J108" i="15" a="1"/>
  <c r="J108" i="15" s="1"/>
  <c r="J101" i="15" a="1"/>
  <c r="J101" i="15" s="1"/>
  <c r="AI28" i="16" a="1"/>
  <c r="AI28" i="16" s="1"/>
  <c r="AD23" i="16" a="1"/>
  <c r="AD23" i="16" s="1"/>
  <c r="S108" i="15" a="1"/>
  <c r="S108" i="15" s="1"/>
  <c r="S109" i="15" a="1"/>
  <c r="S109" i="15" s="1"/>
  <c r="S101" i="15" a="1"/>
  <c r="S101" i="15" s="1"/>
  <c r="Q108" i="15" a="1"/>
  <c r="Q108" i="15" s="1"/>
  <c r="Q109" i="15" a="1"/>
  <c r="Q109" i="15" s="1"/>
  <c r="E124" i="15" a="1"/>
  <c r="E124" i="15" s="1"/>
  <c r="E109" i="15" a="1"/>
  <c r="E109" i="15" s="1"/>
  <c r="E107" i="15" a="1"/>
  <c r="E107" i="15" s="1"/>
  <c r="F108" i="15" s="1"/>
  <c r="S114" i="15" a="1"/>
  <c r="S114" i="15" s="1"/>
  <c r="AR28" i="16" a="1"/>
  <c r="AR28" i="16" s="1"/>
  <c r="O113" i="15" a="1"/>
  <c r="O113" i="15" s="1"/>
  <c r="Q123" i="15" a="1"/>
  <c r="Q123" i="15" s="1"/>
  <c r="AP28" i="16" a="1"/>
  <c r="AP28" i="16" s="1"/>
  <c r="AQ29" i="16" a="1"/>
  <c r="AQ29" i="16" s="1"/>
  <c r="AQ35" i="16" a="1"/>
  <c r="AQ35" i="16" s="1"/>
  <c r="E101" i="15" a="1"/>
  <c r="E101" i="15" s="1"/>
  <c r="E123" i="15" a="1"/>
  <c r="E123" i="15" s="1"/>
  <c r="J103" i="15" a="1"/>
  <c r="J103" i="15" s="1"/>
  <c r="Q106" i="15" a="1"/>
  <c r="Q106" i="15" s="1"/>
  <c r="Q122" i="15" a="1"/>
  <c r="Q122" i="15" s="1"/>
  <c r="S115" i="15" a="1"/>
  <c r="S115" i="15" s="1"/>
  <c r="S116" i="15" a="1"/>
  <c r="S116" i="15" s="1"/>
  <c r="AO28" i="16" a="1"/>
  <c r="AO28" i="16" s="1"/>
  <c r="AP29" i="16" a="1"/>
  <c r="AP29" i="16" s="1"/>
  <c r="AP35" i="16" a="1"/>
  <c r="AP35" i="16" s="1"/>
  <c r="E106" i="15" a="1"/>
  <c r="E106" i="15" s="1"/>
  <c r="E122" i="15" a="1"/>
  <c r="E122" i="15" s="1"/>
  <c r="Q105" i="15" a="1"/>
  <c r="Q105" i="15" s="1"/>
  <c r="Q121" i="15" a="1"/>
  <c r="Q121" i="15" s="1"/>
  <c r="AC23" i="16" a="1"/>
  <c r="AC23" i="16" s="1"/>
  <c r="AH15" i="16" a="1"/>
  <c r="AH15" i="16" s="1"/>
  <c r="J120" i="15" a="1"/>
  <c r="J120" i="15" s="1"/>
  <c r="AN28" i="16" a="1"/>
  <c r="AN28" i="16" s="1"/>
  <c r="AO29" i="16" a="1"/>
  <c r="AO29" i="16" s="1"/>
  <c r="AO35" i="16" a="1"/>
  <c r="AO35" i="16" s="1"/>
  <c r="E105" i="15" a="1"/>
  <c r="E105" i="15" s="1"/>
  <c r="E121" i="15" a="1"/>
  <c r="E121" i="15" s="1"/>
  <c r="J117" i="15" a="1"/>
  <c r="J117" i="15" s="1"/>
  <c r="Q104" i="15" a="1"/>
  <c r="Q104" i="15" s="1"/>
  <c r="Q120" i="15" a="1"/>
  <c r="Q120" i="15" s="1"/>
  <c r="S113" i="15" a="1"/>
  <c r="S113" i="15" s="1"/>
  <c r="AC29" i="16" a="1"/>
  <c r="AC29" i="16" s="1"/>
  <c r="AR35" i="16" a="1"/>
  <c r="AR35" i="16" s="1"/>
  <c r="J104" i="15" a="1"/>
  <c r="J104" i="15" s="1"/>
  <c r="Q107" i="15" a="1"/>
  <c r="Q107" i="15" s="1"/>
  <c r="AN29" i="16" a="1"/>
  <c r="AN29" i="16" s="1"/>
  <c r="AN35" i="16" a="1"/>
  <c r="AN35" i="16" s="1"/>
  <c r="E104" i="15" a="1"/>
  <c r="E104" i="15" s="1"/>
  <c r="E120" i="15" a="1"/>
  <c r="E120" i="15" s="1"/>
  <c r="J116" i="15" a="1"/>
  <c r="J116" i="15" s="1"/>
  <c r="O117" i="15" a="1"/>
  <c r="O117" i="15" s="1"/>
  <c r="Q103" i="15" a="1"/>
  <c r="Q103" i="15" s="1"/>
  <c r="Q119" i="15" a="1"/>
  <c r="Q119" i="15" s="1"/>
  <c r="R119" i="15" s="1"/>
  <c r="S112" i="15" a="1"/>
  <c r="S112" i="15" s="1"/>
  <c r="AM35" i="16" a="1"/>
  <c r="AM35" i="16" s="1"/>
  <c r="E103" i="15" a="1"/>
  <c r="E103" i="15" s="1"/>
  <c r="J115" i="15" a="1"/>
  <c r="J115" i="15" s="1"/>
  <c r="O107" i="15" a="1"/>
  <c r="O107" i="15" s="1"/>
  <c r="P107" i="15" s="1"/>
  <c r="L50" i="14" s="1"/>
  <c r="AQ28" i="16" a="1"/>
  <c r="AQ28" i="16" s="1"/>
  <c r="AL29" i="16" a="1"/>
  <c r="AL29" i="16" s="1"/>
  <c r="AL40" i="16" s="1"/>
  <c r="E102" i="15" a="1"/>
  <c r="E102" i="15" s="1"/>
  <c r="J114" i="15" a="1"/>
  <c r="J114" i="15" s="1"/>
  <c r="O106" i="15" a="1"/>
  <c r="O106" i="15" s="1"/>
  <c r="O124" i="15" a="1"/>
  <c r="O124" i="15" s="1"/>
  <c r="AM29" i="16" a="1"/>
  <c r="AM29" i="16" s="1"/>
  <c r="E116" i="15" a="1"/>
  <c r="E116" i="15" s="1"/>
  <c r="J113" i="15" a="1"/>
  <c r="J113" i="15" s="1"/>
  <c r="O105" i="15" a="1"/>
  <c r="O105" i="15" s="1"/>
  <c r="O123" i="15" a="1"/>
  <c r="O123" i="15" s="1"/>
  <c r="Q117" i="15" a="1"/>
  <c r="Q117" i="15" s="1"/>
  <c r="S102" i="15" a="1"/>
  <c r="S102" i="15" s="1"/>
  <c r="AR29" i="16" a="1"/>
  <c r="AR29" i="16" s="1"/>
  <c r="AR40" i="16" s="1"/>
  <c r="J112" i="15" a="1"/>
  <c r="J112" i="15" s="1"/>
  <c r="O104" i="15" a="1"/>
  <c r="O104" i="15" s="1"/>
  <c r="O122" i="15" a="1"/>
  <c r="O122" i="15" s="1"/>
  <c r="Q116" i="15" a="1"/>
  <c r="Q116" i="15" s="1"/>
  <c r="S124" i="15" a="1"/>
  <c r="S124" i="15" s="1"/>
  <c r="AK29" i="16" a="1"/>
  <c r="AK29" i="16" s="1"/>
  <c r="AK40" i="16" s="1"/>
  <c r="AF21" i="16" a="1"/>
  <c r="AF21" i="16" s="1"/>
  <c r="E115" i="15" a="1"/>
  <c r="E115" i="15" s="1"/>
  <c r="AH28" i="16" a="1"/>
  <c r="AH28" i="16" s="1"/>
  <c r="AI29" i="16" a="1"/>
  <c r="AI29" i="16" s="1"/>
  <c r="AR36" i="16" a="1"/>
  <c r="AR36" i="16" s="1"/>
  <c r="E114" i="15" a="1"/>
  <c r="E114" i="15" s="1"/>
  <c r="O103" i="15" a="1"/>
  <c r="O103" i="15" s="1"/>
  <c r="O121" i="15" a="1"/>
  <c r="O121" i="15" s="1"/>
  <c r="Q115" i="15" a="1"/>
  <c r="Q115" i="15" s="1"/>
  <c r="S106" i="15" a="1"/>
  <c r="S106" i="15" s="1"/>
  <c r="S123" i="15" a="1"/>
  <c r="S123" i="15" s="1"/>
  <c r="AD17" i="16" a="1"/>
  <c r="AD17" i="16" s="1"/>
  <c r="AJ29" i="16" a="1"/>
  <c r="AJ29" i="16" s="1"/>
  <c r="AJ40" i="16" s="1"/>
  <c r="AG28" i="16" a="1"/>
  <c r="AG28" i="16" s="1"/>
  <c r="AH29" i="16" a="1"/>
  <c r="AH29" i="16" s="1"/>
  <c r="AQ36" i="16" a="1"/>
  <c r="AQ36" i="16" s="1"/>
  <c r="AQ38" i="16" s="1"/>
  <c r="E113" i="15" a="1"/>
  <c r="E113" i="15" s="1"/>
  <c r="E100" i="15" a="1"/>
  <c r="E100" i="15" s="1"/>
  <c r="O102" i="15" a="1"/>
  <c r="O102" i="15" s="1"/>
  <c r="O120" i="15" a="1"/>
  <c r="O120" i="15" s="1"/>
  <c r="Q114" i="15" a="1"/>
  <c r="Q114" i="15" s="1"/>
  <c r="S105" i="15" a="1"/>
  <c r="S105" i="15" s="1"/>
  <c r="S122" i="15" a="1"/>
  <c r="S122" i="15" s="1"/>
  <c r="AD28" i="16" a="1"/>
  <c r="AD28" i="16" s="1"/>
  <c r="AF28" i="16" a="1"/>
  <c r="AF28" i="16" s="1"/>
  <c r="AG29" i="16" a="1"/>
  <c r="AG29" i="16" s="1"/>
  <c r="AG40" i="16" s="1"/>
  <c r="AP36" i="16" a="1"/>
  <c r="AP36" i="16" s="1"/>
  <c r="E112" i="15" a="1"/>
  <c r="E112" i="15" s="1"/>
  <c r="O101" i="15" a="1"/>
  <c r="O101" i="15" s="1"/>
  <c r="O119" i="15" a="1"/>
  <c r="O119" i="15" s="1"/>
  <c r="P119" i="15" s="1"/>
  <c r="Q113" i="15" a="1"/>
  <c r="Q113" i="15" s="1"/>
  <c r="S104" i="15" a="1"/>
  <c r="S104" i="15" s="1"/>
  <c r="S121" i="15" a="1"/>
  <c r="S121" i="15" s="1"/>
  <c r="AE28" i="16" a="1"/>
  <c r="AE28" i="16" s="1"/>
  <c r="AF29" i="16" a="1"/>
  <c r="AF29" i="16" s="1"/>
  <c r="AO36" i="16" a="1"/>
  <c r="AO36" i="16" s="1"/>
  <c r="J102" i="15" a="1"/>
  <c r="J102" i="15" s="1"/>
  <c r="J124" i="15" a="1"/>
  <c r="J124" i="15" s="1"/>
  <c r="Q112" i="15" a="1"/>
  <c r="Q112" i="15" s="1"/>
  <c r="S103" i="15" a="1"/>
  <c r="S103" i="15" s="1"/>
  <c r="S120" i="15" a="1"/>
  <c r="S120" i="15" s="1"/>
  <c r="AE29" i="16" a="1"/>
  <c r="AE29" i="16" s="1"/>
  <c r="AN36" i="16" a="1"/>
  <c r="AN36" i="16" s="1"/>
  <c r="J107" i="15" a="1"/>
  <c r="J107" i="15" s="1"/>
  <c r="J123" i="15" a="1"/>
  <c r="J123" i="15" s="1"/>
  <c r="O116" i="15" a="1"/>
  <c r="O116" i="15" s="1"/>
  <c r="S107" i="15" a="1"/>
  <c r="S107" i="15" s="1"/>
  <c r="AM36" i="16" a="1"/>
  <c r="AM36" i="16" s="1"/>
  <c r="E117" i="15" a="1"/>
  <c r="E117" i="15" s="1"/>
  <c r="J106" i="15" a="1"/>
  <c r="J106" i="15" s="1"/>
  <c r="J122" i="15" a="1"/>
  <c r="J122" i="15" s="1"/>
  <c r="O115" i="15" a="1"/>
  <c r="O115" i="15" s="1"/>
  <c r="Q101" i="15" a="1"/>
  <c r="Q101" i="15" s="1"/>
  <c r="AD29" i="16" a="1"/>
  <c r="AD29" i="16" s="1"/>
  <c r="AD40" i="16" s="1"/>
  <c r="J105" i="15" a="1"/>
  <c r="J105" i="15" s="1"/>
  <c r="J121" i="15" a="1"/>
  <c r="J121" i="15" s="1"/>
  <c r="O114" i="15" a="1"/>
  <c r="O114" i="15" s="1"/>
  <c r="Q102" i="15" a="1"/>
  <c r="Q102" i="15" s="1"/>
  <c r="R102" i="15" s="1"/>
  <c r="Q124" i="15" a="1"/>
  <c r="Q124" i="15" s="1"/>
  <c r="S117" i="15" a="1"/>
  <c r="S117" i="15" s="1"/>
  <c r="AF22" i="16" a="1"/>
  <c r="AF22" i="16" s="1"/>
  <c r="AE18" i="16" a="1"/>
  <c r="AE18" i="16" s="1"/>
  <c r="AF23" i="16" a="1"/>
  <c r="AF23" i="16" s="1"/>
  <c r="AK23" i="16" s="1"/>
  <c r="AH18" i="16" a="1"/>
  <c r="AH18" i="16" s="1"/>
  <c r="AE17" i="16" a="1"/>
  <c r="AE17" i="16" s="1"/>
  <c r="AH17" i="16" a="1"/>
  <c r="AH17" i="16" s="1"/>
  <c r="AD14" i="16" a="1"/>
  <c r="AD14" i="16" s="1"/>
  <c r="AE19" i="16" a="1"/>
  <c r="AE19" i="16" s="1"/>
  <c r="AH19" i="16" a="1"/>
  <c r="AH19" i="16" s="1"/>
  <c r="AD15" i="16" a="1"/>
  <c r="AD15" i="16" s="1"/>
  <c r="AE20" i="16" a="1"/>
  <c r="AE20" i="16" s="1"/>
  <c r="AG14" i="16" a="1"/>
  <c r="AG14" i="16" s="1"/>
  <c r="AH20" i="16" a="1"/>
  <c r="AH20" i="16" s="1"/>
  <c r="AH21" i="16" a="1"/>
  <c r="AH21" i="16" s="1"/>
  <c r="AE22" i="16" a="1"/>
  <c r="AE22" i="16" s="1"/>
  <c r="AG16" i="16" a="1"/>
  <c r="AG16" i="16" s="1"/>
  <c r="AH22" i="16" a="1"/>
  <c r="AH22" i="16" s="1"/>
  <c r="AD16" i="16" a="1"/>
  <c r="AD16" i="16" s="1"/>
  <c r="AG17" i="16" a="1"/>
  <c r="AG17" i="16" s="1"/>
  <c r="AH23" i="16" a="1"/>
  <c r="AH23" i="16" s="1"/>
  <c r="AD19" i="16" a="1"/>
  <c r="AD19" i="16" s="1"/>
  <c r="AK13" i="16"/>
  <c r="AG18" i="16" a="1"/>
  <c r="AG18" i="16" s="1"/>
  <c r="AC15" i="16" a="1"/>
  <c r="AC15" i="16" s="1"/>
  <c r="AD20" i="16" a="1"/>
  <c r="AD20" i="16" s="1"/>
  <c r="AF14" i="16" a="1"/>
  <c r="AF14" i="16" s="1"/>
  <c r="AG19" i="16" a="1"/>
  <c r="AG19" i="16" s="1"/>
  <c r="AE16" i="16" a="1"/>
  <c r="AE16" i="16" s="1"/>
  <c r="AE23" i="16" a="1"/>
  <c r="AE23" i="16" s="1"/>
  <c r="AC16" i="16" a="1"/>
  <c r="AC16" i="16" s="1"/>
  <c r="AD21" i="16" a="1"/>
  <c r="AD21" i="16" s="1"/>
  <c r="AF15" i="16" a="1"/>
  <c r="AF15" i="16" s="1"/>
  <c r="AG20" i="16" a="1"/>
  <c r="AG20" i="16" s="1"/>
  <c r="AC22" i="16" a="1"/>
  <c r="AC22" i="16" s="1"/>
  <c r="AD18" i="16" a="1"/>
  <c r="AD18" i="16" s="1"/>
  <c r="AC17" i="16" a="1"/>
  <c r="AC17" i="16" s="1"/>
  <c r="AD22" i="16" a="1"/>
  <c r="AD22" i="16" s="1"/>
  <c r="AF16" i="16" a="1"/>
  <c r="AF16" i="16" s="1"/>
  <c r="AG21" i="16" a="1"/>
  <c r="AG21" i="16" s="1"/>
  <c r="AC14" i="16" a="1"/>
  <c r="AC14" i="16" s="1"/>
  <c r="AC18" i="16" a="1"/>
  <c r="AC18" i="16" s="1"/>
  <c r="AF17" i="16" a="1"/>
  <c r="AF17" i="16" s="1"/>
  <c r="AG22" i="16" a="1"/>
  <c r="AG22" i="16" s="1"/>
  <c r="AE21" i="16" a="1"/>
  <c r="AE21" i="16" s="1"/>
  <c r="AC19" i="16" a="1"/>
  <c r="AC19" i="16" s="1"/>
  <c r="AJ13" i="16"/>
  <c r="AF18" i="16" a="1"/>
  <c r="AF18" i="16" s="1"/>
  <c r="AG23" i="16" a="1"/>
  <c r="AG23" i="16" s="1"/>
  <c r="AG15" i="16" a="1"/>
  <c r="AG15" i="16" s="1"/>
  <c r="AC20" i="16" a="1"/>
  <c r="AC20" i="16" s="1"/>
  <c r="AE14" i="16" a="1"/>
  <c r="AE14" i="16" s="1"/>
  <c r="AF19" i="16" a="1"/>
  <c r="AF19" i="16" s="1"/>
  <c r="AH14" i="16" a="1"/>
  <c r="AH14" i="16" s="1"/>
  <c r="AC21" i="16" a="1"/>
  <c r="AC21" i="16" s="1"/>
  <c r="AE15" i="16" a="1"/>
  <c r="AE15" i="16" s="1"/>
  <c r="AF20" i="16" a="1"/>
  <c r="AF20" i="16" s="1"/>
  <c r="AH16" i="16" a="1"/>
  <c r="AH16" i="16" s="1"/>
  <c r="K124" i="15" l="1"/>
  <c r="R124" i="15"/>
  <c r="J126" i="15"/>
  <c r="AM31" i="16"/>
  <c r="AM40" i="16"/>
  <c r="AC31" i="16"/>
  <c r="AC41" i="16" s="1"/>
  <c r="AC40" i="16"/>
  <c r="AC30" i="16"/>
  <c r="AQ40" i="16"/>
  <c r="R106" i="15"/>
  <c r="Q118" i="15"/>
  <c r="R112" i="15"/>
  <c r="S118" i="15"/>
  <c r="F114" i="15"/>
  <c r="G114" i="15" s="1"/>
  <c r="F112" i="15"/>
  <c r="E118" i="15"/>
  <c r="P112" i="15"/>
  <c r="K112" i="15"/>
  <c r="J118" i="15"/>
  <c r="O118" i="15"/>
  <c r="E111" i="15"/>
  <c r="K110" i="15"/>
  <c r="F110" i="15"/>
  <c r="R110" i="15"/>
  <c r="S111" i="15"/>
  <c r="J111" i="15"/>
  <c r="Q111" i="15"/>
  <c r="O111" i="15"/>
  <c r="P123" i="15"/>
  <c r="K107" i="15"/>
  <c r="P106" i="15"/>
  <c r="L49" i="14" s="1"/>
  <c r="R49" i="14" s="1"/>
  <c r="F117" i="15"/>
  <c r="G117" i="15" s="1"/>
  <c r="F109" i="15"/>
  <c r="G109" i="15" s="1"/>
  <c r="F124" i="15"/>
  <c r="R109" i="15"/>
  <c r="K109" i="15"/>
  <c r="P108" i="15"/>
  <c r="L51" i="14" s="1"/>
  <c r="R51" i="14" s="1"/>
  <c r="P109" i="15"/>
  <c r="L52" i="14" s="1"/>
  <c r="R52" i="14" s="1"/>
  <c r="R104" i="15"/>
  <c r="P117" i="15"/>
  <c r="L60" i="14" s="1"/>
  <c r="P124" i="15"/>
  <c r="L67" i="14" s="1"/>
  <c r="R105" i="15"/>
  <c r="AH40" i="16"/>
  <c r="AH31" i="16"/>
  <c r="AI40" i="16"/>
  <c r="AI31" i="16"/>
  <c r="AI41" i="16" s="1"/>
  <c r="O125" i="15"/>
  <c r="R117" i="15"/>
  <c r="K120" i="15"/>
  <c r="S125" i="15"/>
  <c r="Q125" i="15"/>
  <c r="F101" i="15"/>
  <c r="J125" i="15"/>
  <c r="E125" i="15"/>
  <c r="F106" i="15"/>
  <c r="H106" i="15" s="1"/>
  <c r="L106" i="15" s="1"/>
  <c r="M106" i="15" s="1"/>
  <c r="K101" i="15"/>
  <c r="P100" i="15"/>
  <c r="L43" i="14" s="1"/>
  <c r="K117" i="15"/>
  <c r="R108" i="15"/>
  <c r="K108" i="15"/>
  <c r="F107" i="15"/>
  <c r="R101" i="15"/>
  <c r="P105" i="15"/>
  <c r="R107" i="15"/>
  <c r="R103" i="15"/>
  <c r="K106" i="15"/>
  <c r="R50" i="14"/>
  <c r="AR37" i="16"/>
  <c r="F102" i="15"/>
  <c r="K105" i="15"/>
  <c r="AR38" i="16"/>
  <c r="AR31" i="16"/>
  <c r="AR30" i="16"/>
  <c r="AQ37" i="16"/>
  <c r="R114" i="15"/>
  <c r="AF31" i="16"/>
  <c r="AF40" i="16"/>
  <c r="AE24" i="16"/>
  <c r="AO13" i="16" s="1"/>
  <c r="AC24" i="16"/>
  <c r="AM13" i="16" s="1"/>
  <c r="AG24" i="16"/>
  <c r="R60" i="14" l="1"/>
  <c r="AR41" i="16"/>
  <c r="G112" i="15"/>
  <c r="R111" i="15"/>
  <c r="G110" i="15"/>
  <c r="H110" i="15"/>
  <c r="H109" i="15"/>
  <c r="L109" i="15" s="1"/>
  <c r="M109" i="15" s="1"/>
  <c r="J52" i="14" s="1"/>
  <c r="P52" i="14" s="1"/>
  <c r="G106" i="15"/>
  <c r="I106" i="15"/>
  <c r="J49" i="14"/>
  <c r="P49" i="14" s="1"/>
  <c r="L48" i="14"/>
  <c r="R48" i="14" s="1"/>
  <c r="H108" i="15"/>
  <c r="G108" i="15"/>
  <c r="H107" i="15"/>
  <c r="G107" i="15"/>
  <c r="H112" i="15"/>
  <c r="H101" i="15"/>
  <c r="G101" i="15"/>
  <c r="G111" i="15" l="1"/>
  <c r="I112" i="15"/>
  <c r="I110" i="15"/>
  <c r="L110" i="15"/>
  <c r="M110" i="15" s="1"/>
  <c r="J53" i="14" s="1"/>
  <c r="P53" i="14" s="1"/>
  <c r="I109" i="15"/>
  <c r="L101" i="15"/>
  <c r="I107" i="15"/>
  <c r="L107" i="15"/>
  <c r="M107" i="15" s="1"/>
  <c r="J50" i="14" s="1"/>
  <c r="P50" i="14" s="1"/>
  <c r="I108" i="15"/>
  <c r="L108" i="15"/>
  <c r="M108" i="15" s="1"/>
  <c r="J51" i="14" s="1"/>
  <c r="P51" i="14" s="1"/>
  <c r="K41" i="14"/>
  <c r="Q41" i="14" s="1"/>
  <c r="P41" i="14"/>
  <c r="AH41" i="16"/>
  <c r="AE31" i="16"/>
  <c r="AE41" i="16" s="1"/>
  <c r="AF30" i="16"/>
  <c r="AG31" i="16"/>
  <c r="AG41" i="16" s="1"/>
  <c r="AI30" i="16"/>
  <c r="AJ30" i="16"/>
  <c r="AL30" i="16"/>
  <c r="AK14" i="16"/>
  <c r="AK17" i="16"/>
  <c r="AK18" i="16"/>
  <c r="AK22" i="16"/>
  <c r="AJ14" i="16"/>
  <c r="AO38" i="16"/>
  <c r="M101" i="15" l="1"/>
  <c r="J44" i="14" s="1"/>
  <c r="P44" i="14" s="1"/>
  <c r="AE30" i="16"/>
  <c r="AG30" i="16"/>
  <c r="AD30" i="16"/>
  <c r="AH30" i="16"/>
  <c r="AP30" i="16"/>
  <c r="AF41" i="16"/>
  <c r="AN30" i="16"/>
  <c r="AO37" i="16"/>
  <c r="AM30" i="16"/>
  <c r="P102" i="15"/>
  <c r="AM37" i="16"/>
  <c r="L55" i="14"/>
  <c r="R113" i="15"/>
  <c r="F103" i="15"/>
  <c r="L41" i="14"/>
  <c r="R41" i="14" s="1"/>
  <c r="F104" i="15"/>
  <c r="G104" i="15" s="1"/>
  <c r="AJ19" i="16"/>
  <c r="AJ15" i="16"/>
  <c r="AK19" i="16"/>
  <c r="AK15" i="16"/>
  <c r="AJ23" i="16"/>
  <c r="AJ18" i="16"/>
  <c r="AD24" i="16"/>
  <c r="AN13" i="16" s="1"/>
  <c r="AJ21" i="16"/>
  <c r="AJ17" i="16"/>
  <c r="AJ22" i="16"/>
  <c r="AK21" i="16"/>
  <c r="AP40" i="16"/>
  <c r="K102" i="15"/>
  <c r="AM21" i="16"/>
  <c r="AN21" i="16"/>
  <c r="AJ20" i="16"/>
  <c r="AJ16" i="16"/>
  <c r="AK20" i="16"/>
  <c r="AK16" i="16"/>
  <c r="AQ31" i="16"/>
  <c r="AO40" i="16"/>
  <c r="M41" i="14"/>
  <c r="S41" i="14" s="1"/>
  <c r="K113" i="15"/>
  <c r="AF24" i="16"/>
  <c r="AL31" i="16"/>
  <c r="AL41" i="16" s="1"/>
  <c r="AN38" i="16"/>
  <c r="AK30" i="16"/>
  <c r="AN40" i="16"/>
  <c r="K103" i="15"/>
  <c r="R116" i="15"/>
  <c r="AN37" i="16"/>
  <c r="AP37" i="16"/>
  <c r="AM38" i="16"/>
  <c r="AQ30" i="16"/>
  <c r="AO30" i="16"/>
  <c r="AK31" i="16"/>
  <c r="AK41" i="16" s="1"/>
  <c r="AO31" i="16"/>
  <c r="AO41" i="16" s="1"/>
  <c r="AJ31" i="16"/>
  <c r="AJ41" i="16" s="1"/>
  <c r="AN31" i="16"/>
  <c r="AH24" i="16"/>
  <c r="K116" i="15"/>
  <c r="F115" i="15"/>
  <c r="G115" i="15" s="1"/>
  <c r="F116" i="15"/>
  <c r="G116" i="15" s="1"/>
  <c r="K115" i="15"/>
  <c r="P114" i="15"/>
  <c r="L57" i="14" s="1"/>
  <c r="P115" i="15"/>
  <c r="L58" i="14" s="1"/>
  <c r="R115" i="15"/>
  <c r="G102" i="15"/>
  <c r="P101" i="15"/>
  <c r="P113" i="15"/>
  <c r="K114" i="15"/>
  <c r="F113" i="15"/>
  <c r="P116" i="15"/>
  <c r="L59" i="14" s="1"/>
  <c r="F105" i="15"/>
  <c r="P104" i="15"/>
  <c r="AD31" i="16"/>
  <c r="AD41" i="16" s="1"/>
  <c r="AP31" i="16"/>
  <c r="AP38" i="16"/>
  <c r="AE40" i="16"/>
  <c r="P103" i="15"/>
  <c r="K104" i="15"/>
  <c r="AP13" i="16" l="1"/>
  <c r="R118" i="15"/>
  <c r="K118" i="15"/>
  <c r="G113" i="15"/>
  <c r="G118" i="15" s="1"/>
  <c r="E14" i="15" s="1"/>
  <c r="F118" i="15"/>
  <c r="L56" i="14"/>
  <c r="P118" i="15"/>
  <c r="L61" i="14" s="1"/>
  <c r="L44" i="14"/>
  <c r="R44" i="14" s="1"/>
  <c r="P111" i="15"/>
  <c r="L54" i="14" s="1"/>
  <c r="K111" i="15"/>
  <c r="G103" i="15"/>
  <c r="F111" i="15"/>
  <c r="L47" i="14"/>
  <c r="R47" i="14" s="1"/>
  <c r="L45" i="14"/>
  <c r="R45" i="14" s="1"/>
  <c r="L46" i="14"/>
  <c r="R46" i="14" s="1"/>
  <c r="H105" i="15"/>
  <c r="L105" i="15" s="1"/>
  <c r="G105" i="15"/>
  <c r="R43" i="14"/>
  <c r="H117" i="15"/>
  <c r="L117" i="15" s="1"/>
  <c r="H114" i="15"/>
  <c r="I114" i="15" s="1"/>
  <c r="AM41" i="16"/>
  <c r="H103" i="15"/>
  <c r="I103" i="15" s="1"/>
  <c r="H116" i="15"/>
  <c r="I116" i="15" s="1"/>
  <c r="H113" i="15"/>
  <c r="H102" i="15"/>
  <c r="H115" i="15"/>
  <c r="I115" i="15" s="1"/>
  <c r="AQ41" i="16"/>
  <c r="H104" i="15"/>
  <c r="AP41" i="16"/>
  <c r="AN41" i="16"/>
  <c r="H126" i="15" l="1"/>
  <c r="I113" i="15"/>
  <c r="H118" i="15"/>
  <c r="H111" i="15"/>
  <c r="I117" i="15"/>
  <c r="M117" i="15"/>
  <c r="J60" i="14" s="1"/>
  <c r="I102" i="15"/>
  <c r="L102" i="15"/>
  <c r="L104" i="15"/>
  <c r="M104" i="15" s="1"/>
  <c r="L114" i="15"/>
  <c r="M114" i="15" s="1"/>
  <c r="J57" i="14" s="1"/>
  <c r="L112" i="15"/>
  <c r="L103" i="15"/>
  <c r="M103" i="15" s="1"/>
  <c r="L113" i="15"/>
  <c r="M113" i="15" s="1"/>
  <c r="J56" i="14" s="1"/>
  <c r="L116" i="15"/>
  <c r="M116" i="15" s="1"/>
  <c r="J59" i="14" s="1"/>
  <c r="L115" i="15"/>
  <c r="M115" i="15" s="1"/>
  <c r="J58" i="14" s="1"/>
  <c r="I104" i="15"/>
  <c r="I105" i="15"/>
  <c r="M105" i="15"/>
  <c r="I101" i="15"/>
  <c r="M112" i="15" l="1"/>
  <c r="M118" i="15" s="1"/>
  <c r="L118" i="15"/>
  <c r="I118" i="15"/>
  <c r="L111" i="15"/>
  <c r="I111" i="15"/>
  <c r="J46" i="14"/>
  <c r="P46" i="14" s="1"/>
  <c r="J47" i="14"/>
  <c r="P47" i="14" s="1"/>
  <c r="J48" i="14"/>
  <c r="P48" i="14" s="1"/>
  <c r="J55" i="14"/>
  <c r="M102" i="15"/>
  <c r="K121" i="15"/>
  <c r="R120" i="15"/>
  <c r="L62" i="14"/>
  <c r="R55" i="14" s="1"/>
  <c r="J45" i="14" l="1"/>
  <c r="P45" i="14" s="1"/>
  <c r="M111" i="15"/>
  <c r="J54" i="14" s="1"/>
  <c r="J61" i="14"/>
  <c r="F120" i="15"/>
  <c r="R121" i="15"/>
  <c r="P120" i="15"/>
  <c r="L63" i="14" s="1"/>
  <c r="R56" i="14" s="1"/>
  <c r="H119" i="15"/>
  <c r="L119" i="15" l="1"/>
  <c r="M119" i="15" s="1"/>
  <c r="I119" i="15"/>
  <c r="G120" i="15"/>
  <c r="H120" i="15"/>
  <c r="F121" i="15"/>
  <c r="K122" i="15"/>
  <c r="P121" i="15"/>
  <c r="L64" i="14" s="1"/>
  <c r="R57" i="14" s="1"/>
  <c r="R122" i="15"/>
  <c r="J62" i="14"/>
  <c r="P55" i="14" s="1"/>
  <c r="I120" i="15" l="1"/>
  <c r="L120" i="15"/>
  <c r="G121" i="15"/>
  <c r="H121" i="15"/>
  <c r="F122" i="15"/>
  <c r="R123" i="15"/>
  <c r="K123" i="15"/>
  <c r="P122" i="15"/>
  <c r="L65" i="14" s="1"/>
  <c r="R58" i="14" s="1"/>
  <c r="K125" i="15" l="1"/>
  <c r="M120" i="15"/>
  <c r="J63" i="14" s="1"/>
  <c r="P56" i="14" s="1"/>
  <c r="G122" i="15"/>
  <c r="H122" i="15"/>
  <c r="F123" i="15"/>
  <c r="F125" i="15" s="1"/>
  <c r="R125" i="15"/>
  <c r="L66" i="14"/>
  <c r="R59" i="14" s="1"/>
  <c r="I121" i="15"/>
  <c r="L121" i="15"/>
  <c r="P125" i="15" l="1"/>
  <c r="L68" i="14" s="1"/>
  <c r="M121" i="15"/>
  <c r="J64" i="14" s="1"/>
  <c r="P57" i="14" s="1"/>
  <c r="H123" i="15"/>
  <c r="G123" i="15"/>
  <c r="L122" i="15"/>
  <c r="M122" i="15" s="1"/>
  <c r="J65" i="14" s="1"/>
  <c r="P58" i="14" s="1"/>
  <c r="I122" i="15"/>
  <c r="I123" i="15" l="1"/>
  <c r="L123" i="15"/>
  <c r="H124" i="15"/>
  <c r="G124" i="15"/>
  <c r="M123" i="15" l="1"/>
  <c r="J66" i="14" s="1"/>
  <c r="P59" i="14" s="1"/>
  <c r="G125" i="15"/>
  <c r="I124" i="15"/>
  <c r="I125" i="15" s="1"/>
  <c r="L124" i="15"/>
  <c r="M124" i="15" s="1"/>
  <c r="J67" i="14" s="1"/>
  <c r="P60" i="14" s="1"/>
  <c r="H125" i="15"/>
  <c r="E22" i="15" l="1"/>
  <c r="L125" i="15"/>
  <c r="M125" i="15"/>
  <c r="J68"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<sst xmlns="http://schemas.openxmlformats.org/spreadsheetml/2006/main" count="2460" uniqueCount="195">
  <si>
    <t>GROEI</t>
  </si>
  <si>
    <t>AANWERVINGSBEHOEFTE</t>
  </si>
  <si>
    <t>VERGRIJZING</t>
  </si>
  <si>
    <t>Hoe is totale aanwervingsbehoefte opgebouwd?</t>
  </si>
  <si>
    <t xml:space="preserve">Evolutie leeftijdsverdeling </t>
  </si>
  <si>
    <t>Wat is aandeel uitstroom 55+ in totale uitstroom?</t>
  </si>
  <si>
    <t>55+</t>
  </si>
  <si>
    <t>In welke mate vergrijst sector?</t>
  </si>
  <si>
    <t>15-19</t>
  </si>
  <si>
    <t>20-24</t>
  </si>
  <si>
    <t>25-29</t>
  </si>
  <si>
    <t>30-34</t>
  </si>
  <si>
    <t>35-39</t>
  </si>
  <si>
    <t>40-44</t>
  </si>
  <si>
    <t>45-49</t>
  </si>
  <si>
    <t>50-54</t>
  </si>
  <si>
    <t>55-59</t>
  </si>
  <si>
    <t>60-64</t>
  </si>
  <si>
    <t>65+</t>
  </si>
  <si>
    <t>UIT_TOT</t>
  </si>
  <si>
    <t>UIT55+/UITTOT</t>
  </si>
  <si>
    <t>(n)</t>
  </si>
  <si>
    <t>(%)</t>
  </si>
  <si>
    <t>HISTORISCH</t>
  </si>
  <si>
    <t>← Te selecteren</t>
  </si>
  <si>
    <t>WN_TOT</t>
  </si>
  <si>
    <t>UIT_55+</t>
  </si>
  <si>
    <t>Figuren</t>
  </si>
  <si>
    <t>WERK-
NEMERS</t>
  </si>
  <si>
    <t>Vervangingsvraag</t>
  </si>
  <si>
    <t>Hoe verhoudt sector zich tov andere sectoren?</t>
  </si>
  <si>
    <t>Totaal</t>
  </si>
  <si>
    <t>BENCHMARKS</t>
  </si>
  <si>
    <t>TOTALE VRAAG
 (%)</t>
  </si>
  <si>
    <t>Benchmark</t>
  </si>
  <si>
    <t>UITBREIDINGS-
VRAAG</t>
  </si>
  <si>
    <t>VERVANGINGS-
VRAAG</t>
  </si>
  <si>
    <t>Groeiscenario 1</t>
  </si>
  <si>
    <r>
      <t xml:space="preserve">TOTALE VRAAG
</t>
    </r>
    <r>
      <rPr>
        <b/>
        <sz val="10"/>
        <color theme="1"/>
        <rFont val="Calibri"/>
        <family val="2"/>
      </rPr>
      <t>(= totale aanwervingsbehoefte)</t>
    </r>
  </si>
  <si>
    <t>Wat zijn 'projecties'?</t>
  </si>
  <si>
    <t>Welke bronnen werden gehanteerd?</t>
  </si>
  <si>
    <t>Hoe bekomt men projecties van de vervangsingsvraag?</t>
  </si>
  <si>
    <t>Hoe bekomt men projecties van de uitbreidingsvraag?</t>
  </si>
  <si>
    <t>Gaat het om werknemers die in het Vlaams Gewest wonen óf werken?</t>
  </si>
  <si>
    <t xml:space="preserve">Wat is 'vervangingsvraag'? Hoe wordt deze berekend? </t>
  </si>
  <si>
    <t>Wat is 'uitbreidingsvraag'? Hoe wordt deze berekend?</t>
  </si>
  <si>
    <t>Wordt de aanwervingsbehoefte (= totale vraag) volledig bij jongeren gezocht?</t>
  </si>
  <si>
    <t>Wat is de relatie tussen uitstroom 55+ en vervangingsvraag?</t>
  </si>
  <si>
    <t>Ten opzichte van wat worden de percentages uitgedrukt?</t>
  </si>
  <si>
    <t>Hoe kunnen we verwijzen naar deze cijfers?</t>
  </si>
  <si>
    <t>WERKNEMERS 55+</t>
  </si>
  <si>
    <t>WERKNEMERS 55+
 (%)</t>
  </si>
  <si>
    <t>UITSTROOM 55+</t>
  </si>
  <si>
    <t>UITSTROOM -55</t>
  </si>
  <si>
    <t>Secundaire sectoren</t>
  </si>
  <si>
    <t>Tertiaire sectoren</t>
  </si>
  <si>
    <t>Quartaire sectoren</t>
  </si>
  <si>
    <t>Waarom zijn bepaalde sectoren weggelaten?</t>
  </si>
  <si>
    <t xml:space="preserve">Overzichtstabel </t>
  </si>
  <si>
    <t>Groeiscenario 2</t>
  </si>
  <si>
    <t>groeiscenario 1</t>
  </si>
  <si>
    <t>groeiscenario 2</t>
  </si>
  <si>
    <t>figuur</t>
  </si>
  <si>
    <t>Figuur lft-verdeling</t>
  </si>
  <si>
    <t>Figuur 55+</t>
  </si>
  <si>
    <t>Benchmark:</t>
  </si>
  <si>
    <t>Groeiscenario:</t>
  </si>
  <si>
    <t>TOTALE VRAAG</t>
  </si>
  <si>
    <t>Groei/krimp tewerkstelling:</t>
  </si>
  <si>
    <t>UITSTROOM 55+ / 
TOTALE UITSTROOM</t>
  </si>
  <si>
    <t>Hoe evolueert jaarlijkse aanwervingsbehoefte?</t>
  </si>
  <si>
    <t>81. Diensten in verband met gebouwen; landschapsverzorging</t>
  </si>
  <si>
    <t>Hier selecteren sector (NACE2) ↑</t>
  </si>
  <si>
    <t>NACE2</t>
  </si>
  <si>
    <t>10. Verv. voedingsmiddelen</t>
  </si>
  <si>
    <t>11. Verv. dranken</t>
  </si>
  <si>
    <t>12. Verv. tabaksproducten</t>
  </si>
  <si>
    <t>13. Verv. textiel</t>
  </si>
  <si>
    <t>14. Verv. kleding</t>
  </si>
  <si>
    <t>16. Houtindustrie en verv. artikelen v. hout en v. kurk, exclusief meubelen; Verv. artikelen v. riet en vlechtwerk</t>
  </si>
  <si>
    <t>17. Verv. papier en papierwaren</t>
  </si>
  <si>
    <t>18. Drukkerijen, reproductie van opgenomen media</t>
  </si>
  <si>
    <t>19. Verv. cokes en geraffineerde aardolieproducten</t>
  </si>
  <si>
    <t>20. Verv. chemische producten</t>
  </si>
  <si>
    <t>21. Vervaardiging van farmaceutische grondstoffen en producten</t>
  </si>
  <si>
    <t>22. Verv. producten van rubber of kunststof</t>
  </si>
  <si>
    <t>23. Verv. andere niet-metaalhoudende minerale producten</t>
  </si>
  <si>
    <t>24. Verv. metalen in primaire vorm</t>
  </si>
  <si>
    <t>25. Verv. producten van metaal, exclusief machines en apparaten</t>
  </si>
  <si>
    <t>26. Verv. informaticaproducten en van elektronische en optische producten</t>
  </si>
  <si>
    <t>27. Verv. elektrische apparatuur</t>
  </si>
  <si>
    <t>28. Verv. machines, apparaten en werktuigen, n.e.g.</t>
  </si>
  <si>
    <t>29. Verv. en assemblage van motorvoertuigen, aanhangwagens en opleggers</t>
  </si>
  <si>
    <t>30. Verv. andere transportmiddelen</t>
  </si>
  <si>
    <t>31. Verv. meubelen</t>
  </si>
  <si>
    <t>32. Overige industrie</t>
  </si>
  <si>
    <t>33. Reparatie en installatie van machines en apparaten</t>
  </si>
  <si>
    <t>35. Productie en distributie van elektriciteit, gas, stoom en gekoelde lucht</t>
  </si>
  <si>
    <t>36. Winning, behandeling en distributie van water</t>
  </si>
  <si>
    <t>37. Afvalwaterafvoer</t>
  </si>
  <si>
    <t>38. Inzameling, verwerking en verwijdering van afval; terugwinning</t>
  </si>
  <si>
    <t>41. Bouw van gebouwen; ontwikkeling van bouwprojecten</t>
  </si>
  <si>
    <t>42. Weg- en waterbouw</t>
  </si>
  <si>
    <t>43. Gespecialiseerde bouwwerkzaamheden</t>
  </si>
  <si>
    <t>45. Groot- en detailhandel in en onderhoud en reparatie van motorvoertuigen en motorfietsen</t>
  </si>
  <si>
    <t>46. Groothandel en handelsbemiddeling, met uitzondering van de handel in motorvoertuigen en motorfietsen</t>
  </si>
  <si>
    <t>47. Detailhandel, met uitzondering van de handel in auto's en motorfietsen</t>
  </si>
  <si>
    <t>49. Vervoer te land en vervoer via pijpleidingen</t>
  </si>
  <si>
    <t>51. Luchtvaart</t>
  </si>
  <si>
    <t>52. Opslag en vervoerondersteunende activiteiten</t>
  </si>
  <si>
    <t>53. Posterijen en koeriers</t>
  </si>
  <si>
    <t>55. Verschaffen van accommodatie</t>
  </si>
  <si>
    <t>56. Eet- en drinkgelegenheden</t>
  </si>
  <si>
    <t>59. Productie films/video- en televisieprogramma's, maken geluidsopnamen en uitgeverijen muziekopnamen</t>
  </si>
  <si>
    <t>61. Telecommunicatie</t>
  </si>
  <si>
    <t>62. Ontwerpen en programmeren computerprogramma's, computerconsultancy- en aanverw. activiteiten</t>
  </si>
  <si>
    <t>64. Financiële dienstverlening, exclusief verzekeringen en pensioenfondsen</t>
  </si>
  <si>
    <t>65. Verzekeringen, herverzekeringen en pensioenfondsen, exclusief verplichte sociale verzekeringen</t>
  </si>
  <si>
    <t>66. Ondersteunende activiteiten voor verzekeringen en pensioenfondsen</t>
  </si>
  <si>
    <t>68. Exploitatie van en handel in onroerend goed</t>
  </si>
  <si>
    <t>69. Rechtskundige en boekhoudkundige dienstverlening</t>
  </si>
  <si>
    <t>70. Activiteiten van hoofdkantoren; adviesbureaus op het gebied van bedrijfsbeheer</t>
  </si>
  <si>
    <t>71. Architecten en ingenieurs; technische testen en toetsen</t>
  </si>
  <si>
    <t>72. Speur- en ontwikkelingswerk op wetenschappelijk gebied</t>
  </si>
  <si>
    <t>73. Reclamewezen en marktonderzoek</t>
  </si>
  <si>
    <t>74. Overige gespecialiseerde wetenschappelijke en technische activiteiten</t>
  </si>
  <si>
    <t>77. Verhuur en lease</t>
  </si>
  <si>
    <t>78. Terbeschikkingstelling van personeel</t>
  </si>
  <si>
    <t>79. Reisbureaus, reisorganisatoren, reserveringsbureaus en aanverwante activiteiten</t>
  </si>
  <si>
    <t>80. Beveiligings- en opsporingsdiensten</t>
  </si>
  <si>
    <t>82. Administratieve en ondersteunende activiteiten ten behoeve van kantoren en overige zakelijke activiteiten</t>
  </si>
  <si>
    <t>84. Openbaar bestuur en defensie; verplichte sociale verzekeringen</t>
  </si>
  <si>
    <t>85. Onderwijs</t>
  </si>
  <si>
    <t>86. Menselijke gezondheidszorg</t>
  </si>
  <si>
    <t>87. Maatschappelijke dienstverlening met huisvesting</t>
  </si>
  <si>
    <t>88. Maatschappelijke dienstverlening zonder huisvesting</t>
  </si>
  <si>
    <t>90. Creatieve activiteiten, kunst en amusement</t>
  </si>
  <si>
    <t>91. Bibliotheken, archieven, musea en overige culturele activiteiten</t>
  </si>
  <si>
    <t>93. Sport, ontspanning en recreatie</t>
  </si>
  <si>
    <t>94. Verenigingen</t>
  </si>
  <si>
    <t>96. Overige persoonlijke diensten</t>
  </si>
  <si>
    <t>NACE</t>
  </si>
  <si>
    <t>Welke methode wordt gebruikt voor de projecties?</t>
  </si>
  <si>
    <t>De percentages worden steeds berekend door de aantallen te delen door het totaal aantal werknemers in de sector.</t>
  </si>
  <si>
    <t>Het gaat steeds om werknemers die in het Vlaams Gewest werken, ongeacht hun woonplaats. Dit vanuit het gegeven dat een aanwervingsbehoefte ontstaat op de plaats waar iemand werkt, niet waar die woont.</t>
  </si>
  <si>
    <t>De uitbreidingsvraag geeft aan hoeveel aanwervingen men nodig heeft om de tewerkstellingsgroei op te vangen. Bij een tewerkstellingsgroei is de uitbreidingsvraag dus gelijk aan deze tewerkstellinsgroei. In geval van een tewerkstellingskrimp wordt de uitbreidingsvraag gelijkgesteld aan nul. Volgens onze definitie kan er dus nooit sprake zijn van een negatieve uitbreidingsvraag (een eventuele tewerkstelingskrimp wordt al in rekening gebracht bij de vervangingsvraag, zie supra).</t>
  </si>
  <si>
    <t>Neen, die aanwervingsbehoefte wordt bij alle leeftijden gezocht. Uiteraard is veel instroom in de arbeidsmarkt bij de jongere leeftijden. Maar ook bij de 30-plussers worden veel aanwervingen gedaan door bijvoorbeeld jobmobiliteit.</t>
  </si>
  <si>
    <t>De vervanginsgvraag is de aanwervingsbehoefte die ontstaat doordat werknemers uit een sector stromen. Het gaat daarbij om uitstroom van werknemers van alle leeftijden. Uitstroom 55+ beperkt zich enkel tot uitstroom van 55-plussers.</t>
  </si>
  <si>
    <t>Frequently Asked Questions</t>
  </si>
  <si>
    <r>
      <t xml:space="preserve">Hoe is aanwervingsbehoefte (totale vraag) opgebouwd? </t>
    </r>
    <r>
      <rPr>
        <u/>
        <sz val="12"/>
        <color theme="0"/>
        <rFont val="Calibri"/>
        <family val="2"/>
      </rPr>
      <t>(Vlaams Gewest)</t>
    </r>
  </si>
  <si>
    <r>
      <t>In welke mate vergrijst sector?</t>
    </r>
    <r>
      <rPr>
        <u/>
        <sz val="12"/>
        <color theme="0"/>
        <rFont val="Calibri"/>
        <family val="2"/>
      </rPr>
      <t xml:space="preserve"> (Vlaams Gewest)</t>
    </r>
  </si>
  <si>
    <r>
      <t>Hoe verhoudt sector zich tov andere sectoren?</t>
    </r>
    <r>
      <rPr>
        <u/>
        <sz val="12"/>
        <color theme="0"/>
        <rFont val="Calibri"/>
        <family val="2"/>
      </rPr>
      <t xml:space="preserve"> (Vlaams Gewest)</t>
    </r>
  </si>
  <si>
    <r>
      <t xml:space="preserve">Overzichtstabel </t>
    </r>
    <r>
      <rPr>
        <u/>
        <sz val="12"/>
        <color theme="0"/>
        <rFont val="Calibri"/>
        <family val="2"/>
      </rPr>
      <t>(Vlaams Gewest)</t>
    </r>
  </si>
  <si>
    <r>
      <t>Hoe evolueert jaarlijkse aanwervingsbehoefte (totale vraag) in sector?</t>
    </r>
    <r>
      <rPr>
        <u/>
        <sz val="12"/>
        <color theme="0"/>
        <rFont val="Calibri"/>
        <family val="2"/>
      </rPr>
      <t xml:space="preserve"> (Vlaams Gewest)</t>
    </r>
  </si>
  <si>
    <t>Groei (n)</t>
  </si>
  <si>
    <t>Groei (%)</t>
  </si>
  <si>
    <t>&gt;65</t>
  </si>
  <si>
    <t>groei1620</t>
  </si>
  <si>
    <t>correctie UIT</t>
  </si>
  <si>
    <t>UIT15-19</t>
  </si>
  <si>
    <t>UIT20-24</t>
  </si>
  <si>
    <t>UIT25-29</t>
  </si>
  <si>
    <t>UIT30-34</t>
  </si>
  <si>
    <t>UIT35-39</t>
  </si>
  <si>
    <t>UIT40-44</t>
  </si>
  <si>
    <t>UIT45-49</t>
  </si>
  <si>
    <t>UIT50-54</t>
  </si>
  <si>
    <t>UIT55-59</t>
  </si>
  <si>
    <t>UIT60-64</t>
  </si>
  <si>
    <t>UIT65+</t>
  </si>
  <si>
    <t>01. Teelt gewassen, veeteelt, jacht en diensten in verband met deze activiteiten</t>
  </si>
  <si>
    <t>Groeiscenario 1: Obv historisch groeipercentage</t>
  </si>
  <si>
    <t>Groeiscenario 2: Obv economische vooruitzichten</t>
  </si>
  <si>
    <t>Niet alle sectoren worden opgenomen. Sectoren met minder dan 1000 werknemers in het Vlaams Gewest en sectoren met een grillig groeipatroon in de historische tijdreeks (vaak omwille van administratieve verschuivingen) worden weggelaten.</t>
  </si>
  <si>
    <t>De vervangingsvraag is de aanwervingsbehoefte die ontstaat doordat werknemers hun werkgever verlaten. Uitstroom kan bijvoorbeeld het gevolg zijn van pensionering, jobmobiliteit, ontslag, sterfte of migratie. Personen die van job veranderen maar in dezelfde sector actief blijven, telden in het vorige model niet mee als uitstroom. Maar doordat we nu een andere methodologie hanteren waarbij we uitstroom op het niveau van de onderneming/organisatie bekijken, worden ook intrasectorale bewegingen meegeteld als uitstroom. 
De vervangingsvraag dekt enkel dat gedeelte van de uitstroom waar naar verwachting een vervanging tegenover staat. Indien in de bewuste sector een daling van de tewerkstelling wordt verwacht, hoeft immers niet de volledige uitstroom vervangen te worden. Daarom is de vervangingsvraag gelijk aan de totale uitstroom verminderd met een eventuele tewerkstellingskrimp.</t>
  </si>
  <si>
    <t>Voor het maken van projecties van de vervangingsvraag hebben we projecties van de uitstroom nodig. De uitstroom wordt volgens de twee groeiscenario's geprojecteerd. De geprojecteerde uitstroom min een eventuele tewerkstellingskrimp levert de geprojecteerde vervangingsvraag op.</t>
  </si>
  <si>
    <t>Bij de projecties van de uitbreidingsvraag komen geen ingewikkelde berekeningen aan te pas. Deze volgen de projecties van de tewerkstellinsgroei volgens de twee groeiscenario's. Deze groei zowel kan positief als negatief zijn, maar de uitbreidingsvraag zal steeds minimaal 0 zijn (zie supra).</t>
  </si>
  <si>
    <t>Wordt er bij de projecties van de vergrijzing rekening gehouden met pensioenhervormingen?</t>
  </si>
  <si>
    <t>Wordt er bij de projecties van de vergrijzing rekening gehouden met de pensioenhervormingen?</t>
  </si>
  <si>
    <t>Projecties mogen niet gezien worden als toekomstprognoses. Ze tonen hoe de toekomst er zou uitzien indien de dynamieken van het verleden zich op een zelfde manier doorzetten in de toekomst. We 'projecteren' aldus historische trends naar de toekomst. We maken daarbij gebruik van sectorspecifieke patronen die we over de periode 2014-2023 observeerden en trekken deze door naar 2030, al dan niet met bepaalde correcties (zoals aanpassingen door pensioenhervormingen, zie infra).</t>
  </si>
  <si>
    <t>Om tot projecties te komen, hebben we in eerste instantie voor elke sector een stabiele historische reeks met tewerkstellingscijfers nodig. We gebruiken daartoe de administratieve databestanden van de Rijksdienst voor Sociale Zekerheid (RSZ). Om ons tweede scenario vorm te geven, gebruiken we daarnaast ook de regionale economische vooruitzichten van het HERMREG-model (zie supra). Aanvullend maken we gebruik van regionale sectorcijfers uit het Dynam-project (een samenwerking tussen de RSZ en HIVA KU Leuven waaruit dynamische statistieken over de arbeidsmarkt in België en in de drie gewesten vloeien). Deze informatie gebruiken we om extra stroombewegingen in kaart te brengen die niet tot uiting komen bij de cohorte-opvolging op basis van de geharmoniseerde tijdreeksen.</t>
  </si>
  <si>
    <t>Weggelaten wegens extreme krimp</t>
  </si>
  <si>
    <t>2024*</t>
  </si>
  <si>
    <t>GEM 2014-2024</t>
  </si>
  <si>
    <t>GEM 2025-2030</t>
  </si>
  <si>
    <t>*2024 is raming</t>
  </si>
  <si>
    <t>Gemiddelde sectorale tewerkstellingsgroei/krimp van historische periode (2014-2024) wordt doorgetrokken bij projecties</t>
  </si>
  <si>
    <t>We vertrekken van de regionale economische vooruitzichten (HERMREG-prognoses) van het Planbureau. Aan de hand van bijschattingen en extrapolaties komen we tot projecties (2025-2030)  van de tewerkstellingsgroei voor elke NACE2-sector.</t>
  </si>
  <si>
    <t>Wat houdt de raming van 2024 in?</t>
  </si>
  <si>
    <r>
      <t xml:space="preserve">In de projecties van de tewerkstellingsaantallen maken we een onderscheid tussen de projectie van de </t>
    </r>
    <r>
      <rPr>
        <i/>
        <sz val="10"/>
        <color theme="1"/>
        <rFont val="Calibri"/>
        <family val="2"/>
      </rPr>
      <t>totale tewerkstelling</t>
    </r>
    <r>
      <rPr>
        <sz val="10"/>
        <color theme="1"/>
        <rFont val="Calibri"/>
        <family val="2"/>
      </rPr>
      <t xml:space="preserve"> en die van specifieke leeftijdsgroepen. Voor de projecties va de totale tewerkstelling maken we gebruik van twee scenario's. In groeiscenario 1 trekken we voor elke sector de gemiddelde sectorale tewerkstellingsgroei/krimp van de historische periode (2014-2024) door bij de projecties. Groeiscenario 2 is een scenario gebaseerd op de regionale economische vooruitzichten uit het HERMREG-model. Dat is een model dat het Federaal Planbureau ontwikkelt in samenwerking met BISA, Statistiek Vlaanderen en IWEPS. Aan de hand van bijschattingen en extrapolaties komen we tot projecties (2025-2030)  van de tewerkstellingsgroei voor elke NACE2-sector.</t>
    </r>
  </si>
  <si>
    <r>
      <t xml:space="preserve">De projecties van het aantal werknemers </t>
    </r>
    <r>
      <rPr>
        <i/>
        <sz val="10"/>
        <color theme="1"/>
        <rFont val="Calibri"/>
        <family val="2"/>
      </rPr>
      <t>per leeftijdsjaar</t>
    </r>
    <r>
      <rPr>
        <sz val="10"/>
        <color theme="1"/>
        <rFont val="Calibri"/>
        <family val="2"/>
      </rPr>
      <t xml:space="preserve"> bekomen we aan de hand van de ‘cohortcomponentmethode’, waarmee we voor elke sector de doorstroom van het aantal werkenden per leeftijdscohorte jaar na jaar opvolgen en de corresponderende 'doorstroomcoëfficiënten’ berekenen. Door de berekende doorstroomcoëfficiënten toe te passen op de tewerkstellingsaantallen van het laatste jaar van onze historische reeks, 2024 in casu, krijgen we de (geprojecteerde) tewerkstellingsaantallen voor 2025. Dit proces herhalen we tot we de aantallen van 2030 bekomen.</t>
    </r>
  </si>
  <si>
    <t>Ja, de algemene filosofie van het langer werken passen we toe op alle sectoren. In de berekende uittredepatronen over de historische periode 2014-2024 zitten de hervormingen van de uittredestelsels van de voorbije jaren vervat. Zo wordt het optrekken van de leeftijdsvoorwaarden van het vervroegd pensioen en het SWT-stelsel meegenomen in het model. Daarnaast wordt in onze projecties rekening gehouden met de door de Regering Michel besliste optrekking van de wettelijke pensioenleeftijd naar 66 in 2025 en 67 in 2030.</t>
  </si>
  <si>
    <t xml:space="preserve">Voor de sectorale tijdreeksen maken we gebruik van de gedecentraliseerde bestanden van RSZ, omdat deze – in tegenstelling tot de gecentraliseerde bestanden van RSZ – gegevens naar werkplaats bevatten, wat essentieel is voor ons model. Deze gedecentraliseerde bestanden zijn evenwel later beschikbaar waardoor we nog geen bestanden voor 2024 hebben. We maken daarom gebruik van een conversiefactor op sectorniveau om de aantallen (naar woonplaats Vlaams Gewest) die wel al beschikbaar zijn voor 2024 in de gecentraliseerde bestanden om te zetten naar sectorale cijfers (naar werkplaats Vlaams Gewest) die bruikbaar zijn in ons model. Wanneer de gedecentraliseerde bestanden voor 2024 beschikbaar zijn, worden deze aantallen vervangen door de exacte cijfers, daarom dat we spreken van een raming. </t>
  </si>
  <si>
    <t>Benchmark 'Totaal' geeft de cijfers voor het Vlaams Gewest als geheel.</t>
  </si>
  <si>
    <t>'Bron: Steunpunt Werk - Sectorprojecties NACE (april 2025) o.b.v. RSZ, HERMREG, Dynam-dataset'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</si>
</sst>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0"/>
    <numFmt numFmtId="166" formatCode="0.000"/>
    <numFmt numFmtId="167" formatCode="\+0.0%;\-0.0%;0.0%"/>
  </numFmts>
  <fonts count="66"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scheme val="minor"/>
    </font>
    <font>
      <b/>
      <sz val="11"/>
      <color theme="1"/>
      <name val="Calibri"/>
      <family val="2"/>
    </font>
    <font>
      <u/>
      <sz val="14"/>
      <color theme="1"/>
      <name val="Calibri"/>
      <family val="2"/>
    </font>
    <font>
      <sz val="20"/>
      <color theme="1"/>
      <name val="Calibri"/>
      <family val="2"/>
      <scheme val="minor"/>
    </font>
    <font>
      <sz val="9"/>
      <color theme="1"/>
      <name val="Calibri"/>
      <family val="2"/>
    </font>
    <font>
      <u/>
      <sz val="11"/>
      <color theme="10"/>
      <name val="Calibri"/>
      <family val="2"/>
    </font>
    <font>
      <u/>
      <sz val="11"/>
      <color theme="1"/>
      <name val="Calibri"/>
      <family val="2"/>
    </font>
    <font>
      <strike/>
      <sz val="11"/>
      <color theme="1"/>
      <name val="Calibri"/>
      <family val="2"/>
    </font>
    <font>
      <i/>
      <sz val="11"/>
      <color theme="1"/>
      <name val="Calibri"/>
      <family val="2"/>
    </font>
    <font>
      <b/>
      <sz val="10"/>
      <color theme="1"/>
      <name val="Calibri"/>
      <family val="2"/>
    </font>
    <font>
      <sz val="10"/>
      <color theme="1"/>
      <name val="Calibri"/>
      <family val="2"/>
    </font>
    <font>
      <b/>
      <sz val="12"/>
      <color theme="1"/>
      <name val="Calibri"/>
      <family val="2"/>
    </font>
    <font>
      <b/>
      <sz val="10"/>
      <color indexed="9"/>
      <name val="Arial"/>
      <family val="2"/>
    </font>
    <font>
      <sz val="16"/>
      <color theme="1"/>
      <name val="Calibri"/>
      <family val="2"/>
    </font>
    <font>
      <sz val="12"/>
      <color theme="1"/>
      <name val="Calibri"/>
      <family val="2"/>
    </font>
    <font>
      <strike/>
      <sz val="10"/>
      <color theme="1"/>
      <name val="Calibri"/>
      <family val="2"/>
    </font>
    <font>
      <sz val="11"/>
      <name val="Calibri"/>
      <family val="2"/>
    </font>
    <font>
      <b/>
      <sz val="11"/>
      <name val="Calibri"/>
      <family val="2"/>
    </font>
    <font>
      <i/>
      <sz val="10"/>
      <color theme="1"/>
      <name val="Calibri"/>
      <family val="2"/>
    </font>
    <font>
      <b/>
      <sz val="16"/>
      <color theme="1"/>
      <name val="Calibri"/>
      <family val="2"/>
    </font>
    <font>
      <u/>
      <sz val="10"/>
      <color theme="1"/>
      <name val="Calibri"/>
      <family val="2"/>
    </font>
    <font>
      <b/>
      <sz val="11"/>
      <color rgb="FFFF0000"/>
      <name val="Calibri"/>
      <family val="2"/>
      <scheme val="minor"/>
    </font>
    <font>
      <b/>
      <u/>
      <sz val="11"/>
      <color theme="1"/>
      <name val="Calibri"/>
      <family val="2"/>
      <scheme val="minor"/>
    </font>
    <font>
      <sz val="11"/>
      <name val="Calibri"/>
      <family val="2"/>
      <scheme val="minor"/>
    </font>
    <font>
      <b/>
      <sz val="11"/>
      <color theme="0" tint="-0.34998626667073579"/>
      <name val="Calibri"/>
      <family val="2"/>
    </font>
    <font>
      <sz val="11"/>
      <color theme="0" tint="-0.34998626667073579"/>
      <name val="Calibri"/>
      <family val="2"/>
    </font>
    <font>
      <sz val="11"/>
      <color theme="0" tint="-0.34998626667073579"/>
      <name val="Calibri"/>
      <family val="2"/>
      <scheme val="minor"/>
    </font>
    <font>
      <b/>
      <sz val="11"/>
      <name val="Calibri"/>
      <family val="2"/>
      <scheme val="minor"/>
    </font>
    <font>
      <i/>
      <strike/>
      <sz val="10"/>
      <color theme="1"/>
      <name val="Calibri"/>
      <family val="2"/>
    </font>
    <font>
      <b/>
      <sz val="13"/>
      <color rgb="FFE69B1E"/>
      <name val="Calibri"/>
      <family val="2"/>
    </font>
    <font>
      <u/>
      <sz val="12"/>
      <color theme="1"/>
      <name val="Calibri"/>
      <family val="2"/>
    </font>
    <font>
      <u/>
      <sz val="16"/>
      <color theme="1"/>
      <name val="Calibri"/>
      <family val="2"/>
    </font>
    <font>
      <i/>
      <sz val="16"/>
      <color theme="1"/>
      <name val="Calibri"/>
      <family val="2"/>
    </font>
    <font>
      <b/>
      <sz val="22"/>
      <color rgb="FFE69B1E"/>
      <name val="Calibri"/>
      <family val="2"/>
    </font>
    <font>
      <b/>
      <i/>
      <sz val="16"/>
      <color theme="1"/>
      <name val="Calibri"/>
      <family val="2"/>
    </font>
    <font>
      <b/>
      <sz val="36"/>
      <color theme="1"/>
      <name val="Calibri"/>
      <family val="2"/>
    </font>
    <font>
      <u/>
      <sz val="20"/>
      <color theme="0"/>
      <name val="Calibri"/>
      <family val="2"/>
    </font>
    <font>
      <u/>
      <sz val="18"/>
      <color theme="0"/>
      <name val="Calibri"/>
      <family val="2"/>
    </font>
    <font>
      <sz val="16"/>
      <color theme="0"/>
      <name val="Calibri"/>
      <family val="2"/>
    </font>
    <font>
      <u/>
      <sz val="16"/>
      <color theme="0"/>
      <name val="Calibri"/>
      <family val="2"/>
    </font>
    <font>
      <b/>
      <sz val="16"/>
      <color theme="0"/>
      <name val="Calibri"/>
      <family val="2"/>
    </font>
    <font>
      <b/>
      <sz val="11"/>
      <color rgb="FFFFC000"/>
      <name val="Calibri"/>
      <family val="2"/>
      <scheme val="minor"/>
    </font>
    <font>
      <sz val="22"/>
      <color theme="0"/>
      <name val="Calibri"/>
      <family val="2"/>
      <scheme val="minor"/>
    </font>
    <font>
      <sz val="10"/>
      <color theme="1"/>
      <name val="Calibri"/>
      <family val="2"/>
      <scheme val="minor"/>
    </font>
    <font>
      <sz val="11"/>
      <color theme="0"/>
      <name val="Calibri"/>
      <family val="2"/>
    </font>
    <font>
      <b/>
      <sz val="14"/>
      <color theme="1"/>
      <name val="Calibri"/>
      <family val="2"/>
    </font>
    <font>
      <b/>
      <u/>
      <sz val="20"/>
      <color theme="1"/>
      <name val="Calibri"/>
      <family val="2"/>
      <scheme val="minor"/>
    </font>
    <font>
      <u/>
      <sz val="11"/>
      <color theme="0"/>
      <name val="Calibri"/>
      <family val="2"/>
    </font>
    <font>
      <u/>
      <sz val="12"/>
      <color theme="0"/>
      <name val="Calibri"/>
      <family val="2"/>
    </font>
    <font>
      <b/>
      <sz val="10"/>
      <name val="Arial"/>
      <family val="2"/>
    </font>
    <font>
      <b/>
      <sz val="10"/>
      <color theme="1"/>
      <name val="Calibri"/>
      <family val="2"/>
      <scheme val="minor"/>
    </font>
    <font>
      <sz val="8"/>
      <name val="Calibri"/>
      <family val="2"/>
    </font>
    <font>
      <b/>
      <strike/>
      <sz val="11"/>
      <name val="Calibri"/>
      <family val="2"/>
      <scheme val="minor"/>
    </font>
    <font>
      <strike/>
      <sz val="11"/>
      <color theme="1"/>
      <name val="Calibri"/>
      <family val="2"/>
      <scheme val="minor"/>
    </font>
    <font>
      <strike/>
      <sz val="11"/>
      <color theme="0" tint="-0.34998626667073579"/>
      <name val="Calibri"/>
      <family val="2"/>
      <scheme val="minor"/>
    </font>
    <font>
      <b/>
      <strike/>
      <sz val="11"/>
      <color theme="1"/>
      <name val="Calibri"/>
      <family val="2"/>
      <scheme val="minor"/>
    </font>
    <font>
      <sz val="11"/>
      <color rgb="FFA5A9AD"/>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indexed="63"/>
        <bgColor indexed="64"/>
      </patternFill>
    </fill>
    <fill>
      <patternFill patternType="solid">
        <fgColor theme="0"/>
        <bgColor indexed="64"/>
      </patternFill>
    </fill>
    <fill>
      <patternFill patternType="solid">
        <fgColor rgb="FF666666"/>
        <bgColor indexed="64"/>
      </patternFill>
    </fill>
    <fill>
      <patternFill patternType="solid">
        <fgColor rgb="FFE69B1E"/>
        <bgColor indexed="64"/>
      </patternFill>
    </fill>
    <fill>
      <patternFill patternType="solid">
        <fgColor theme="1"/>
        <bgColor indexed="64"/>
      </patternFill>
    </fill>
  </fills>
  <borders count="37">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style="thin">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medium">
        <color indexed="64"/>
      </bottom>
      <diagonal/>
    </border>
    <border>
      <left style="thin">
        <color indexed="64"/>
      </left>
      <right/>
      <top style="hair">
        <color indexed="64"/>
      </top>
      <bottom/>
      <diagonal/>
    </border>
    <border>
      <left/>
      <right/>
      <top style="hair">
        <color indexed="64"/>
      </top>
      <bottom/>
      <diagonal/>
    </border>
  </borders>
  <cellStyleXfs count="8">
    <xf numFmtId="0" fontId="0" fillId="0" borderId="0"/>
    <xf numFmtId="0" fontId="7" fillId="0" borderId="0"/>
    <xf numFmtId="0" fontId="14" fillId="0" borderId="0" applyNumberFormat="0" applyFill="0" applyBorder="0" applyAlignment="0" applyProtection="0"/>
    <xf numFmtId="0" fontId="6" fillId="0" borderId="0"/>
    <xf numFmtId="0" fontId="5" fillId="0" borderId="0"/>
    <xf numFmtId="0" fontId="3" fillId="0" borderId="0"/>
    <xf numFmtId="0" fontId="3" fillId="0" borderId="0"/>
    <xf numFmtId="0" fontId="1" fillId="0" borderId="0"/>
  </cellStyleXfs>
  <cellXfs count="423">
    <xf numFmtId="0" fontId="0" fillId="0" borderId="0" xfId="0"/>
    <xf numFmtId="0" fontId="8" fillId="0" borderId="0" xfId="0" applyFont="1"/>
    <xf numFmtId="1" fontId="0" fillId="0" borderId="0" xfId="0" applyNumberFormat="1"/>
    <xf numFmtId="0" fontId="10" fillId="0" borderId="0" xfId="0" applyFont="1"/>
    <xf numFmtId="0" fontId="0" fillId="0" borderId="10" xfId="0" applyBorder="1"/>
    <xf numFmtId="0" fontId="10" fillId="0" borderId="10" xfId="0" applyFont="1" applyBorder="1"/>
    <xf numFmtId="0" fontId="9" fillId="0" borderId="20" xfId="0" applyFont="1" applyBorder="1"/>
    <xf numFmtId="1" fontId="0" fillId="0" borderId="10" xfId="0" applyNumberFormat="1" applyBorder="1"/>
    <xf numFmtId="164" fontId="0" fillId="0" borderId="0" xfId="0" applyNumberFormat="1"/>
    <xf numFmtId="1" fontId="8" fillId="0" borderId="0" xfId="0" applyNumberFormat="1" applyFont="1"/>
    <xf numFmtId="0" fontId="0" fillId="0" borderId="0" xfId="0" applyAlignment="1">
      <alignment horizontal="right"/>
    </xf>
    <xf numFmtId="0" fontId="10" fillId="0" borderId="0" xfId="0" applyFont="1" applyAlignment="1">
      <alignment horizontal="right"/>
    </xf>
    <xf numFmtId="0" fontId="10" fillId="0" borderId="10" xfId="0" applyFont="1" applyBorder="1" applyAlignment="1">
      <alignment horizontal="right"/>
    </xf>
    <xf numFmtId="0" fontId="15" fillId="0" borderId="10" xfId="0" applyFont="1" applyBorder="1"/>
    <xf numFmtId="0" fontId="15" fillId="0" borderId="10" xfId="0" quotePrefix="1" applyFont="1" applyBorder="1" applyAlignment="1">
      <alignment horizontal="left"/>
    </xf>
    <xf numFmtId="0" fontId="9" fillId="0" borderId="10" xfId="0" applyFont="1" applyBorder="1"/>
    <xf numFmtId="0" fontId="26" fillId="0" borderId="0" xfId="0" applyFont="1"/>
    <xf numFmtId="164" fontId="8" fillId="2" borderId="11" xfId="0" applyNumberFormat="1" applyFont="1" applyFill="1" applyBorder="1" applyAlignment="1">
      <alignment horizontal="right" indent="1"/>
    </xf>
    <xf numFmtId="164" fontId="8" fillId="2" borderId="0" xfId="0" applyNumberFormat="1" applyFont="1" applyFill="1" applyAlignment="1">
      <alignment horizontal="right" indent="1"/>
    </xf>
    <xf numFmtId="164" fontId="8" fillId="0" borderId="11" xfId="0" applyNumberFormat="1" applyFont="1" applyBorder="1" applyAlignment="1">
      <alignment horizontal="right" indent="1"/>
    </xf>
    <xf numFmtId="164" fontId="8" fillId="0" borderId="0" xfId="0" applyNumberFormat="1" applyFont="1" applyAlignment="1">
      <alignment horizontal="right" indent="1"/>
    </xf>
    <xf numFmtId="164" fontId="8" fillId="0" borderId="7" xfId="0" applyNumberFormat="1" applyFont="1" applyBorder="1" applyAlignment="1">
      <alignment horizontal="right" indent="1"/>
    </xf>
    <xf numFmtId="164" fontId="0" fillId="0" borderId="0" xfId="0" applyNumberFormat="1" applyAlignment="1">
      <alignment horizontal="right" indent="1"/>
    </xf>
    <xf numFmtId="164" fontId="0" fillId="2" borderId="10" xfId="0" applyNumberFormat="1" applyFill="1" applyBorder="1" applyAlignment="1">
      <alignment horizontal="right" indent="1"/>
    </xf>
    <xf numFmtId="164" fontId="0" fillId="0" borderId="10" xfId="0" applyNumberFormat="1" applyBorder="1" applyAlignment="1">
      <alignment horizontal="right" indent="1"/>
    </xf>
    <xf numFmtId="164" fontId="0" fillId="0" borderId="6" xfId="0" applyNumberFormat="1" applyBorder="1" applyAlignment="1">
      <alignment horizontal="right" indent="1"/>
    </xf>
    <xf numFmtId="164" fontId="0" fillId="0" borderId="10" xfId="0" applyNumberFormat="1" applyBorder="1"/>
    <xf numFmtId="164" fontId="8" fillId="0" borderId="0" xfId="0" applyNumberFormat="1" applyFont="1"/>
    <xf numFmtId="1" fontId="25" fillId="0" borderId="0" xfId="0" applyNumberFormat="1" applyFont="1"/>
    <xf numFmtId="164" fontId="25" fillId="0" borderId="0" xfId="0" applyNumberFormat="1" applyFont="1"/>
    <xf numFmtId="0" fontId="0" fillId="0" borderId="0" xfId="0" applyAlignment="1">
      <alignment horizontal="left"/>
    </xf>
    <xf numFmtId="0" fontId="10" fillId="0" borderId="11" xfId="0" applyFont="1" applyBorder="1"/>
    <xf numFmtId="0" fontId="29" fillId="0" borderId="11" xfId="0" applyFont="1" applyBorder="1" applyAlignment="1">
      <alignment horizontal="center" vertical="center" wrapText="1"/>
    </xf>
    <xf numFmtId="164" fontId="8" fillId="0" borderId="5" xfId="0" applyNumberFormat="1" applyFont="1" applyBorder="1" applyAlignment="1">
      <alignment horizontal="right" indent="1"/>
    </xf>
    <xf numFmtId="0" fontId="9" fillId="0" borderId="0" xfId="4" applyFont="1"/>
    <xf numFmtId="0" fontId="31" fillId="0" borderId="0" xfId="4" applyFont="1"/>
    <xf numFmtId="0" fontId="10" fillId="0" borderId="0" xfId="4" applyFont="1" applyAlignment="1">
      <alignment horizontal="center"/>
    </xf>
    <xf numFmtId="0" fontId="5" fillId="0" borderId="0" xfId="4"/>
    <xf numFmtId="164" fontId="5" fillId="0" borderId="0" xfId="4" applyNumberFormat="1"/>
    <xf numFmtId="164" fontId="32" fillId="0" borderId="0" xfId="4" applyNumberFormat="1" applyFont="1"/>
    <xf numFmtId="0" fontId="35" fillId="0" borderId="0" xfId="4" applyFont="1"/>
    <xf numFmtId="0" fontId="9" fillId="0" borderId="0" xfId="0" applyFont="1"/>
    <xf numFmtId="0" fontId="31" fillId="0" borderId="0" xfId="0" applyFont="1"/>
    <xf numFmtId="164" fontId="32" fillId="0" borderId="0" xfId="0" applyNumberFormat="1" applyFont="1"/>
    <xf numFmtId="164" fontId="32" fillId="0" borderId="12" xfId="4" applyNumberFormat="1" applyFont="1" applyBorder="1"/>
    <xf numFmtId="165" fontId="0" fillId="2" borderId="4" xfId="0" applyNumberFormat="1" applyFill="1" applyBorder="1" applyAlignment="1">
      <alignment horizontal="right" indent="2"/>
    </xf>
    <xf numFmtId="0" fontId="9" fillId="0" borderId="0" xfId="0" applyFont="1" applyAlignment="1">
      <alignment horizontal="right"/>
    </xf>
    <xf numFmtId="0" fontId="36" fillId="0" borderId="0" xfId="0" applyFont="1" applyAlignment="1">
      <alignment horizontal="right"/>
    </xf>
    <xf numFmtId="0" fontId="50" fillId="0" borderId="0" xfId="0" applyFont="1" applyAlignment="1">
      <alignment horizontal="right"/>
    </xf>
    <xf numFmtId="0" fontId="30" fillId="0" borderId="0" xfId="0" applyFont="1" applyAlignment="1">
      <alignment horizontal="right"/>
    </xf>
    <xf numFmtId="1" fontId="52" fillId="0" borderId="0" xfId="0" applyNumberFormat="1" applyFont="1"/>
    <xf numFmtId="0" fontId="10" fillId="0" borderId="1" xfId="0" applyFont="1" applyBorder="1"/>
    <xf numFmtId="164" fontId="8" fillId="0" borderId="10" xfId="0" applyNumberFormat="1" applyFont="1" applyBorder="1"/>
    <xf numFmtId="1" fontId="0" fillId="0" borderId="12" xfId="0" applyNumberFormat="1" applyBorder="1"/>
    <xf numFmtId="1" fontId="0" fillId="0" borderId="4" xfId="0" applyNumberFormat="1" applyBorder="1"/>
    <xf numFmtId="0" fontId="10" fillId="0" borderId="4" xfId="0" applyFont="1" applyBorder="1"/>
    <xf numFmtId="0" fontId="10" fillId="0" borderId="0" xfId="0" applyFont="1" applyAlignment="1">
      <alignment vertical="center" textRotation="90"/>
    </xf>
    <xf numFmtId="0" fontId="17" fillId="0" borderId="0" xfId="0" applyFont="1" applyAlignment="1">
      <alignment horizontal="center" vertical="center"/>
    </xf>
    <xf numFmtId="0" fontId="17" fillId="0" borderId="0" xfId="0" applyFont="1" applyAlignment="1">
      <alignment vertical="center"/>
    </xf>
    <xf numFmtId="0" fontId="29" fillId="0" borderId="0" xfId="0" applyFont="1" applyAlignment="1">
      <alignment horizontal="center" vertical="center" wrapText="1"/>
    </xf>
    <xf numFmtId="0" fontId="8" fillId="0" borderId="0" xfId="0" applyFont="1" applyAlignment="1">
      <alignment vertical="center" wrapText="1"/>
    </xf>
    <xf numFmtId="164" fontId="19" fillId="0" borderId="0" xfId="0" applyNumberFormat="1" applyFont="1" applyAlignment="1">
      <alignment vertical="center" wrapText="1"/>
    </xf>
    <xf numFmtId="164" fontId="32" fillId="0" borderId="12" xfId="0" applyNumberFormat="1" applyFont="1" applyBorder="1"/>
    <xf numFmtId="164" fontId="5" fillId="0" borderId="12" xfId="4" applyNumberFormat="1" applyBorder="1"/>
    <xf numFmtId="0" fontId="29" fillId="0" borderId="5" xfId="0" applyFont="1" applyBorder="1" applyAlignment="1">
      <alignment horizontal="center" vertical="center" wrapText="1"/>
    </xf>
    <xf numFmtId="164" fontId="0" fillId="0" borderId="30" xfId="0" applyNumberFormat="1" applyBorder="1" applyAlignment="1">
      <alignment horizontal="right" indent="1"/>
    </xf>
    <xf numFmtId="0" fontId="19"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3" fillId="0" borderId="0" xfId="5"/>
    <xf numFmtId="0" fontId="3" fillId="0" borderId="0" xfId="5" applyAlignment="1">
      <alignment horizontal="left"/>
    </xf>
    <xf numFmtId="0" fontId="0" fillId="0" borderId="0" xfId="0" applyProtection="1">
      <protection hidden="1"/>
    </xf>
    <xf numFmtId="0" fontId="13" fillId="0" borderId="0" xfId="0" applyFont="1" applyProtection="1">
      <protection hidden="1"/>
    </xf>
    <xf numFmtId="0" fontId="14" fillId="0" borderId="0" xfId="2" applyFill="1" applyBorder="1" applyAlignment="1" applyProtection="1">
      <alignment horizontal="left"/>
      <protection hidden="1"/>
    </xf>
    <xf numFmtId="0" fontId="8" fillId="0" borderId="0" xfId="0" applyFont="1" applyProtection="1">
      <protection hidden="1"/>
    </xf>
    <xf numFmtId="0" fontId="45" fillId="5" borderId="0" xfId="0" applyFont="1" applyFill="1" applyAlignment="1" applyProtection="1">
      <alignment vertical="center"/>
      <protection hidden="1"/>
    </xf>
    <xf numFmtId="0" fontId="46" fillId="5" borderId="0" xfId="0" applyFont="1" applyFill="1" applyProtection="1">
      <protection hidden="1"/>
    </xf>
    <xf numFmtId="0" fontId="47" fillId="5" borderId="0" xfId="0" applyFont="1" applyFill="1" applyProtection="1">
      <protection hidden="1"/>
    </xf>
    <xf numFmtId="0" fontId="40" fillId="0" borderId="0" xfId="0" quotePrefix="1" applyFont="1" applyAlignment="1" applyProtection="1">
      <alignment horizontal="left"/>
      <protection hidden="1"/>
    </xf>
    <xf numFmtId="1" fontId="8" fillId="4" borderId="0" xfId="0" applyNumberFormat="1" applyFont="1" applyFill="1" applyAlignment="1" applyProtection="1">
      <alignment horizontal="right" indent="1"/>
      <protection hidden="1"/>
    </xf>
    <xf numFmtId="1" fontId="8" fillId="0" borderId="0" xfId="0" applyNumberFormat="1" applyFont="1" applyAlignment="1" applyProtection="1">
      <alignment horizontal="right" indent="2"/>
      <protection hidden="1"/>
    </xf>
    <xf numFmtId="164" fontId="8" fillId="0" borderId="0" xfId="0" applyNumberFormat="1" applyFont="1" applyAlignment="1" applyProtection="1">
      <alignment horizontal="right" indent="2"/>
      <protection hidden="1"/>
    </xf>
    <xf numFmtId="0" fontId="22" fillId="0" borderId="0" xfId="0" applyFont="1" applyProtection="1">
      <protection hidden="1"/>
    </xf>
    <xf numFmtId="0" fontId="39" fillId="0" borderId="0" xfId="0" applyFont="1" applyProtection="1">
      <protection hidden="1"/>
    </xf>
    <xf numFmtId="167" fontId="3" fillId="6" borderId="22" xfId="0" applyNumberFormat="1" applyFont="1" applyFill="1" applyBorder="1" applyAlignment="1" applyProtection="1">
      <alignment horizontal="center" vertical="center"/>
      <protection hidden="1"/>
    </xf>
    <xf numFmtId="0" fontId="17" fillId="0" borderId="0" xfId="0" applyFont="1" applyAlignment="1" applyProtection="1">
      <alignment vertical="center" wrapText="1"/>
      <protection hidden="1"/>
    </xf>
    <xf numFmtId="0" fontId="27" fillId="0" borderId="0" xfId="0" applyFont="1" applyAlignment="1" applyProtection="1">
      <alignment vertical="top"/>
      <protection hidden="1"/>
    </xf>
    <xf numFmtId="0" fontId="27" fillId="0" borderId="0" xfId="0" applyFont="1" applyAlignment="1" applyProtection="1">
      <alignment vertical="top" wrapText="1"/>
      <protection hidden="1"/>
    </xf>
    <xf numFmtId="0" fontId="19" fillId="0" borderId="0" xfId="0" applyFont="1" applyProtection="1">
      <protection hidden="1"/>
    </xf>
    <xf numFmtId="0" fontId="48" fillId="5" borderId="0" xfId="0" quotePrefix="1" applyFont="1" applyFill="1" applyAlignment="1" applyProtection="1">
      <alignment horizontal="left"/>
      <protection hidden="1"/>
    </xf>
    <xf numFmtId="0" fontId="10"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19" fillId="4" borderId="0" xfId="0" applyFont="1" applyFill="1" applyProtection="1">
      <protection hidden="1"/>
    </xf>
    <xf numFmtId="0" fontId="45" fillId="0" borderId="0" xfId="0" applyFont="1" applyAlignment="1" applyProtection="1">
      <alignment vertical="center"/>
      <protection hidden="1"/>
    </xf>
    <xf numFmtId="0" fontId="46" fillId="0" borderId="0" xfId="0" applyFont="1" applyProtection="1">
      <protection hidden="1"/>
    </xf>
    <xf numFmtId="0" fontId="47" fillId="0" borderId="0" xfId="0" applyFont="1" applyProtection="1">
      <protection hidden="1"/>
    </xf>
    <xf numFmtId="0" fontId="48" fillId="0" borderId="0" xfId="0" quotePrefix="1" applyFont="1" applyAlignment="1" applyProtection="1">
      <alignment horizontal="left"/>
      <protection hidden="1"/>
    </xf>
    <xf numFmtId="0" fontId="40" fillId="0" borderId="0" xfId="0" applyFont="1" applyProtection="1">
      <protection hidden="1"/>
    </xf>
    <xf numFmtId="0" fontId="19" fillId="0" borderId="0" xfId="0" applyFont="1" applyAlignment="1" applyProtection="1">
      <alignment horizontal="left"/>
      <protection hidden="1"/>
    </xf>
    <xf numFmtId="0" fontId="46" fillId="5" borderId="0" xfId="0" applyFont="1" applyFill="1" applyAlignment="1" applyProtection="1">
      <alignment vertical="center"/>
      <protection hidden="1"/>
    </xf>
    <xf numFmtId="0" fontId="47" fillId="5" borderId="0" xfId="0" applyFont="1" applyFill="1" applyAlignment="1" applyProtection="1">
      <alignment vertical="center"/>
      <protection hidden="1"/>
    </xf>
    <xf numFmtId="0" fontId="48" fillId="5" borderId="0" xfId="0" applyFont="1" applyFill="1" applyAlignment="1" applyProtection="1">
      <alignment vertical="center"/>
      <protection hidden="1"/>
    </xf>
    <xf numFmtId="0" fontId="23" fillId="0" borderId="0" xfId="0" applyFont="1" applyProtection="1">
      <protection hidden="1"/>
    </xf>
    <xf numFmtId="0" fontId="14" fillId="0" borderId="0" xfId="2" applyProtection="1">
      <protection hidden="1"/>
    </xf>
    <xf numFmtId="0" fontId="27" fillId="0" borderId="0" xfId="0" applyFont="1" applyProtection="1">
      <protection hidden="1"/>
    </xf>
    <xf numFmtId="0" fontId="27" fillId="0" borderId="0" xfId="0" applyFont="1" applyAlignment="1" applyProtection="1">
      <alignment wrapText="1"/>
      <protection hidden="1"/>
    </xf>
    <xf numFmtId="166" fontId="0" fillId="0" borderId="0" xfId="0" applyNumberFormat="1" applyProtection="1">
      <protection hidden="1"/>
    </xf>
    <xf numFmtId="0" fontId="10" fillId="0" borderId="0" xfId="0" applyFont="1" applyAlignment="1" applyProtection="1">
      <alignment horizontal="center" vertical="center" textRotation="90" wrapText="1"/>
      <protection hidden="1"/>
    </xf>
    <xf numFmtId="0" fontId="10" fillId="0" borderId="0" xfId="0" applyFont="1" applyProtection="1">
      <protection hidden="1"/>
    </xf>
    <xf numFmtId="164" fontId="0" fillId="0" borderId="0" xfId="0" applyNumberFormat="1" applyAlignment="1" applyProtection="1">
      <alignment horizontal="right" indent="1"/>
      <protection hidden="1"/>
    </xf>
    <xf numFmtId="164" fontId="8" fillId="0" borderId="0" xfId="0" applyNumberFormat="1" applyFont="1" applyAlignment="1" applyProtection="1">
      <alignment horizontal="right" indent="1"/>
      <protection hidden="1"/>
    </xf>
    <xf numFmtId="0" fontId="10" fillId="0" borderId="0" xfId="0" applyFont="1" applyAlignment="1" applyProtection="1">
      <alignment horizontal="center" vertical="center" textRotation="90"/>
      <protection hidden="1"/>
    </xf>
    <xf numFmtId="0" fontId="49" fillId="5" borderId="0" xfId="0" applyFont="1" applyFill="1" applyAlignment="1" applyProtection="1">
      <alignment vertical="center" wrapText="1"/>
      <protection hidden="1"/>
    </xf>
    <xf numFmtId="0" fontId="8" fillId="0" borderId="0" xfId="0" applyFont="1" applyAlignment="1" applyProtection="1">
      <alignment horizontal="left"/>
      <protection hidden="1"/>
    </xf>
    <xf numFmtId="0" fontId="11" fillId="0" borderId="0" xfId="0" applyFont="1" applyProtection="1">
      <protection hidden="1"/>
    </xf>
    <xf numFmtId="0" fontId="10" fillId="0" borderId="0" xfId="0" applyFont="1" applyAlignment="1" applyProtection="1">
      <alignment vertical="center" wrapText="1"/>
      <protection hidden="1"/>
    </xf>
    <xf numFmtId="0" fontId="10" fillId="0" borderId="0" xfId="0" applyFont="1" applyAlignment="1" applyProtection="1">
      <alignment vertical="center"/>
      <protection hidden="1"/>
    </xf>
    <xf numFmtId="0" fontId="20" fillId="0" borderId="0" xfId="0" applyFont="1" applyAlignment="1" applyProtection="1">
      <alignment vertical="center"/>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vertical="center"/>
      <protection hidden="1"/>
    </xf>
    <xf numFmtId="0" fontId="19" fillId="0" borderId="10" xfId="0" applyFont="1"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19" fillId="0" borderId="13" xfId="0" applyFont="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0" fontId="19" fillId="0" borderId="11" xfId="0" applyFont="1" applyBorder="1" applyAlignment="1" applyProtection="1">
      <alignment horizontal="center" vertical="center"/>
      <protection hidden="1"/>
    </xf>
    <xf numFmtId="0" fontId="19" fillId="0" borderId="9" xfId="0" applyFont="1" applyBorder="1" applyAlignment="1" applyProtection="1">
      <alignment horizontal="center" vertical="center"/>
      <protection hidden="1"/>
    </xf>
    <xf numFmtId="0" fontId="10" fillId="2" borderId="12" xfId="0" applyFont="1" applyFill="1" applyBorder="1" applyProtection="1">
      <protection hidden="1"/>
    </xf>
    <xf numFmtId="165" fontId="0" fillId="2" borderId="12" xfId="0" applyNumberFormat="1" applyFill="1" applyBorder="1" applyAlignment="1" applyProtection="1">
      <alignment horizontal="right" indent="1"/>
      <protection hidden="1"/>
    </xf>
    <xf numFmtId="0" fontId="0" fillId="2" borderId="5" xfId="0" applyFill="1" applyBorder="1" applyAlignment="1" applyProtection="1">
      <alignment horizontal="right" indent="1"/>
      <protection hidden="1"/>
    </xf>
    <xf numFmtId="165" fontId="8" fillId="2" borderId="4" xfId="0" applyNumberFormat="1" applyFont="1" applyFill="1" applyBorder="1" applyAlignment="1" applyProtection="1">
      <alignment horizontal="right" indent="1"/>
      <protection hidden="1"/>
    </xf>
    <xf numFmtId="0" fontId="8" fillId="2" borderId="5" xfId="0" applyFont="1" applyFill="1" applyBorder="1" applyAlignment="1" applyProtection="1">
      <alignment horizontal="right" indent="1"/>
      <protection hidden="1"/>
    </xf>
    <xf numFmtId="1" fontId="8" fillId="2" borderId="12" xfId="0" applyNumberFormat="1" applyFont="1" applyFill="1" applyBorder="1" applyAlignment="1" applyProtection="1">
      <alignment horizontal="right" indent="1"/>
      <protection hidden="1"/>
    </xf>
    <xf numFmtId="164" fontId="8" fillId="2" borderId="12" xfId="0" applyNumberFormat="1" applyFont="1" applyFill="1" applyBorder="1" applyAlignment="1" applyProtection="1">
      <alignment horizontal="right" indent="1"/>
      <protection hidden="1"/>
    </xf>
    <xf numFmtId="1" fontId="8" fillId="2" borderId="15" xfId="0" applyNumberFormat="1" applyFont="1" applyFill="1" applyBorder="1" applyAlignment="1" applyProtection="1">
      <alignment horizontal="right" indent="1"/>
      <protection hidden="1"/>
    </xf>
    <xf numFmtId="164" fontId="8" fillId="2" borderId="16" xfId="0" applyNumberFormat="1" applyFont="1" applyFill="1" applyBorder="1" applyAlignment="1" applyProtection="1">
      <alignment horizontal="right" indent="1"/>
      <protection hidden="1"/>
    </xf>
    <xf numFmtId="164" fontId="0" fillId="2" borderId="5" xfId="0" applyNumberFormat="1" applyFill="1" applyBorder="1" applyAlignment="1" applyProtection="1">
      <alignment horizontal="right" indent="1"/>
      <protection hidden="1"/>
    </xf>
    <xf numFmtId="0" fontId="19" fillId="2" borderId="12" xfId="0" applyFont="1" applyFill="1" applyBorder="1" applyAlignment="1" applyProtection="1">
      <alignment vertical="center" wrapText="1"/>
      <protection hidden="1"/>
    </xf>
    <xf numFmtId="165" fontId="0" fillId="2" borderId="8" xfId="0" applyNumberFormat="1" applyFill="1" applyBorder="1" applyAlignment="1" applyProtection="1">
      <alignment horizontal="right" indent="1"/>
      <protection hidden="1"/>
    </xf>
    <xf numFmtId="164" fontId="0" fillId="0" borderId="0" xfId="0" applyNumberFormat="1" applyProtection="1">
      <protection hidden="1"/>
    </xf>
    <xf numFmtId="165" fontId="0" fillId="2" borderId="0" xfId="0" applyNumberFormat="1" applyFill="1" applyAlignment="1" applyProtection="1">
      <alignment horizontal="right" indent="1"/>
      <protection hidden="1"/>
    </xf>
    <xf numFmtId="164" fontId="8" fillId="2" borderId="11" xfId="0" applyNumberFormat="1" applyFont="1" applyFill="1" applyBorder="1" applyAlignment="1" applyProtection="1">
      <alignment horizontal="right" indent="1"/>
      <protection hidden="1"/>
    </xf>
    <xf numFmtId="165" fontId="8" fillId="2" borderId="10" xfId="0" applyNumberFormat="1" applyFont="1" applyFill="1" applyBorder="1" applyAlignment="1" applyProtection="1">
      <alignment horizontal="right" indent="1"/>
      <protection hidden="1"/>
    </xf>
    <xf numFmtId="165" fontId="8" fillId="2" borderId="0" xfId="0" applyNumberFormat="1" applyFont="1" applyFill="1" applyAlignment="1" applyProtection="1">
      <alignment horizontal="right" indent="1"/>
      <protection hidden="1"/>
    </xf>
    <xf numFmtId="164" fontId="8" fillId="2" borderId="0" xfId="0" applyNumberFormat="1" applyFont="1" applyFill="1" applyAlignment="1" applyProtection="1">
      <alignment horizontal="right" indent="1"/>
      <protection hidden="1"/>
    </xf>
    <xf numFmtId="165" fontId="8" fillId="2" borderId="13" xfId="0" applyNumberFormat="1" applyFont="1" applyFill="1" applyBorder="1" applyAlignment="1" applyProtection="1">
      <alignment horizontal="right" indent="1"/>
      <protection hidden="1"/>
    </xf>
    <xf numFmtId="164" fontId="8" fillId="2" borderId="14" xfId="0" applyNumberFormat="1" applyFont="1" applyFill="1" applyBorder="1" applyAlignment="1" applyProtection="1">
      <alignment horizontal="right" indent="1"/>
      <protection hidden="1"/>
    </xf>
    <xf numFmtId="164" fontId="0" fillId="2" borderId="11" xfId="0" applyNumberFormat="1" applyFill="1" applyBorder="1" applyAlignment="1" applyProtection="1">
      <alignment horizontal="right" indent="1"/>
      <protection hidden="1"/>
    </xf>
    <xf numFmtId="164" fontId="0" fillId="2" borderId="0" xfId="0" applyNumberFormat="1" applyFill="1" applyAlignment="1" applyProtection="1">
      <alignment horizontal="right" indent="1"/>
      <protection hidden="1"/>
    </xf>
    <xf numFmtId="164" fontId="0" fillId="2" borderId="9" xfId="0" applyNumberFormat="1" applyFill="1" applyBorder="1" applyAlignment="1" applyProtection="1">
      <alignment horizontal="center"/>
      <protection hidden="1"/>
    </xf>
    <xf numFmtId="165" fontId="0" fillId="2" borderId="31" xfId="0" applyNumberFormat="1" applyFill="1" applyBorder="1" applyAlignment="1" applyProtection="1">
      <alignment horizontal="right" indent="1"/>
      <protection hidden="1"/>
    </xf>
    <xf numFmtId="164" fontId="0" fillId="2" borderId="28" xfId="0" applyNumberFormat="1" applyFill="1" applyBorder="1" applyAlignment="1" applyProtection="1">
      <alignment horizontal="right" indent="1"/>
      <protection hidden="1"/>
    </xf>
    <xf numFmtId="165" fontId="0" fillId="2" borderId="27" xfId="0" applyNumberFormat="1" applyFill="1" applyBorder="1" applyAlignment="1" applyProtection="1">
      <alignment horizontal="right" indent="1"/>
      <protection hidden="1"/>
    </xf>
    <xf numFmtId="164" fontId="0" fillId="2" borderId="31" xfId="0" applyNumberFormat="1" applyFill="1" applyBorder="1" applyAlignment="1" applyProtection="1">
      <alignment horizontal="right" indent="1"/>
      <protection hidden="1"/>
    </xf>
    <xf numFmtId="165" fontId="0" fillId="2" borderId="33" xfId="0" applyNumberFormat="1" applyFill="1" applyBorder="1" applyAlignment="1" applyProtection="1">
      <alignment horizontal="right" indent="1"/>
      <protection hidden="1"/>
    </xf>
    <xf numFmtId="164" fontId="0" fillId="2" borderId="29" xfId="0" applyNumberFormat="1" applyFill="1" applyBorder="1" applyAlignment="1" applyProtection="1">
      <alignment horizontal="right" indent="1"/>
      <protection hidden="1"/>
    </xf>
    <xf numFmtId="164" fontId="0" fillId="2" borderId="26" xfId="0" applyNumberFormat="1" applyFill="1" applyBorder="1" applyAlignment="1" applyProtection="1">
      <alignment horizontal="center"/>
      <protection hidden="1"/>
    </xf>
    <xf numFmtId="0" fontId="10" fillId="4" borderId="0" xfId="0" applyFont="1" applyFill="1" applyProtection="1">
      <protection hidden="1"/>
    </xf>
    <xf numFmtId="165" fontId="8" fillId="0" borderId="9" xfId="0" applyNumberFormat="1" applyFont="1" applyBorder="1" applyAlignment="1" applyProtection="1">
      <alignment horizontal="right" indent="1"/>
      <protection hidden="1"/>
    </xf>
    <xf numFmtId="165" fontId="0" fillId="0" borderId="10" xfId="0" applyNumberFormat="1" applyBorder="1" applyAlignment="1" applyProtection="1">
      <alignment horizontal="right" indent="1"/>
      <protection hidden="1"/>
    </xf>
    <xf numFmtId="164" fontId="8" fillId="0" borderId="11" xfId="0" applyNumberFormat="1" applyFont="1" applyBorder="1" applyAlignment="1" applyProtection="1">
      <alignment horizontal="right" indent="1"/>
      <protection hidden="1"/>
    </xf>
    <xf numFmtId="165" fontId="8" fillId="0" borderId="10" xfId="0" applyNumberFormat="1" applyFont="1" applyBorder="1" applyAlignment="1" applyProtection="1">
      <alignment horizontal="right" indent="1"/>
      <protection hidden="1"/>
    </xf>
    <xf numFmtId="165" fontId="8" fillId="0" borderId="0" xfId="0" applyNumberFormat="1" applyFont="1" applyAlignment="1" applyProtection="1">
      <alignment horizontal="right" indent="1"/>
      <protection hidden="1"/>
    </xf>
    <xf numFmtId="165" fontId="8" fillId="0" borderId="13" xfId="0" applyNumberFormat="1" applyFont="1" applyBorder="1" applyAlignment="1" applyProtection="1">
      <alignment horizontal="right" indent="1"/>
      <protection hidden="1"/>
    </xf>
    <xf numFmtId="164" fontId="8" fillId="0" borderId="14" xfId="0" applyNumberFormat="1" applyFont="1" applyBorder="1" applyAlignment="1" applyProtection="1">
      <alignment horizontal="right" indent="1"/>
      <protection hidden="1"/>
    </xf>
    <xf numFmtId="164" fontId="0" fillId="0" borderId="11" xfId="0" applyNumberFormat="1" applyBorder="1" applyAlignment="1" applyProtection="1">
      <alignment horizontal="right" indent="1"/>
      <protection hidden="1"/>
    </xf>
    <xf numFmtId="164" fontId="0" fillId="0" borderId="9" xfId="0" applyNumberFormat="1" applyBorder="1" applyAlignment="1" applyProtection="1">
      <alignment horizontal="center"/>
      <protection hidden="1"/>
    </xf>
    <xf numFmtId="165" fontId="8" fillId="0" borderId="26" xfId="0" applyNumberFormat="1" applyFont="1" applyBorder="1" applyAlignment="1" applyProtection="1">
      <alignment horizontal="right" indent="1"/>
      <protection hidden="1"/>
    </xf>
    <xf numFmtId="165" fontId="0" fillId="0" borderId="27" xfId="0" applyNumberFormat="1" applyBorder="1" applyAlignment="1" applyProtection="1">
      <alignment horizontal="right" indent="1"/>
      <protection hidden="1"/>
    </xf>
    <xf numFmtId="164" fontId="0" fillId="0" borderId="28" xfId="0" applyNumberFormat="1" applyBorder="1" applyAlignment="1" applyProtection="1">
      <alignment horizontal="right" indent="1"/>
      <protection hidden="1"/>
    </xf>
    <xf numFmtId="165" fontId="0" fillId="0" borderId="31" xfId="0" applyNumberFormat="1" applyBorder="1" applyAlignment="1" applyProtection="1">
      <alignment horizontal="right" indent="1"/>
      <protection hidden="1"/>
    </xf>
    <xf numFmtId="164" fontId="0" fillId="0" borderId="31" xfId="0" applyNumberFormat="1" applyBorder="1" applyAlignment="1" applyProtection="1">
      <alignment horizontal="right" indent="1"/>
      <protection hidden="1"/>
    </xf>
    <xf numFmtId="165" fontId="0" fillId="0" borderId="33" xfId="0" applyNumberFormat="1" applyBorder="1" applyAlignment="1" applyProtection="1">
      <alignment horizontal="right" indent="1"/>
      <protection hidden="1"/>
    </xf>
    <xf numFmtId="164" fontId="0" fillId="0" borderId="29" xfId="0" applyNumberFormat="1" applyBorder="1" applyAlignment="1" applyProtection="1">
      <alignment horizontal="right" indent="1"/>
      <protection hidden="1"/>
    </xf>
    <xf numFmtId="164" fontId="0" fillId="0" borderId="26" xfId="0" applyNumberFormat="1" applyBorder="1" applyAlignment="1" applyProtection="1">
      <alignment horizontal="center"/>
      <protection hidden="1"/>
    </xf>
    <xf numFmtId="165" fontId="0" fillId="0" borderId="0" xfId="0" applyNumberFormat="1" applyAlignment="1" applyProtection="1">
      <alignment horizontal="right" indent="1"/>
      <protection hidden="1"/>
    </xf>
    <xf numFmtId="165" fontId="8" fillId="0" borderId="26" xfId="0" applyNumberFormat="1" applyFont="1" applyBorder="1" applyAlignment="1" applyProtection="1">
      <alignment horizontal="right" vertical="center" indent="1"/>
      <protection hidden="1"/>
    </xf>
    <xf numFmtId="165" fontId="0" fillId="0" borderId="27" xfId="0" applyNumberFormat="1" applyBorder="1" applyAlignment="1" applyProtection="1">
      <alignment horizontal="right" vertical="center" indent="1"/>
      <protection hidden="1"/>
    </xf>
    <xf numFmtId="164" fontId="0" fillId="0" borderId="28" xfId="0" applyNumberFormat="1" applyBorder="1" applyAlignment="1" applyProtection="1">
      <alignment horizontal="right" vertical="center" indent="1"/>
      <protection hidden="1"/>
    </xf>
    <xf numFmtId="165" fontId="0" fillId="0" borderId="31" xfId="0" applyNumberFormat="1" applyBorder="1" applyAlignment="1" applyProtection="1">
      <alignment horizontal="right" vertical="center" indent="1"/>
      <protection hidden="1"/>
    </xf>
    <xf numFmtId="164" fontId="0" fillId="0" borderId="31" xfId="0" applyNumberFormat="1" applyBorder="1" applyAlignment="1" applyProtection="1">
      <alignment horizontal="right" vertical="center" indent="1"/>
      <protection hidden="1"/>
    </xf>
    <xf numFmtId="165" fontId="0" fillId="0" borderId="32" xfId="0" applyNumberFormat="1" applyBorder="1" applyAlignment="1" applyProtection="1">
      <alignment horizontal="right" vertical="center" indent="1"/>
      <protection hidden="1"/>
    </xf>
    <xf numFmtId="164" fontId="0" fillId="0" borderId="34" xfId="0" applyNumberFormat="1" applyBorder="1" applyAlignment="1" applyProtection="1">
      <alignment horizontal="right" vertical="center" indent="1"/>
      <protection hidden="1"/>
    </xf>
    <xf numFmtId="0" fontId="13" fillId="0" borderId="0" xfId="0" applyFont="1" applyAlignment="1" applyProtection="1">
      <alignment horizontal="right" vertical="center" indent="1"/>
      <protection hidden="1"/>
    </xf>
    <xf numFmtId="164" fontId="0" fillId="0" borderId="26" xfId="0" applyNumberFormat="1" applyBorder="1" applyAlignment="1" applyProtection="1">
      <alignment horizontal="center" vertical="center"/>
      <protection hidden="1"/>
    </xf>
    <xf numFmtId="0" fontId="24" fillId="0" borderId="0" xfId="0" applyFont="1" applyProtection="1">
      <protection hidden="1"/>
    </xf>
    <xf numFmtId="0" fontId="20" fillId="0" borderId="0" xfId="0" applyFont="1" applyAlignment="1" applyProtection="1">
      <alignment vertical="center" wrapText="1"/>
      <protection hidden="1"/>
    </xf>
    <xf numFmtId="0" fontId="15" fillId="0" borderId="0" xfId="0" applyFont="1" applyProtection="1">
      <protection hidden="1"/>
    </xf>
    <xf numFmtId="1" fontId="0" fillId="0" borderId="0" xfId="0" applyNumberFormat="1" applyProtection="1">
      <protection hidden="1"/>
    </xf>
    <xf numFmtId="165" fontId="0" fillId="0" borderId="0" xfId="0" applyNumberFormat="1" applyProtection="1">
      <protection hidden="1"/>
    </xf>
    <xf numFmtId="0" fontId="41" fillId="0" borderId="0" xfId="0" quotePrefix="1" applyFont="1" applyAlignment="1" applyProtection="1">
      <alignment horizontal="left"/>
      <protection hidden="1"/>
    </xf>
    <xf numFmtId="0" fontId="43" fillId="0" borderId="0" xfId="0" applyFont="1" applyAlignment="1" applyProtection="1">
      <alignment vertical="top"/>
      <protection hidden="1"/>
    </xf>
    <xf numFmtId="0" fontId="8" fillId="0" borderId="0" xfId="0" quotePrefix="1" applyFont="1" applyAlignment="1" applyProtection="1">
      <alignment horizontal="left"/>
      <protection hidden="1"/>
    </xf>
    <xf numFmtId="0" fontId="28" fillId="0" borderId="0" xfId="0" applyFont="1" applyAlignment="1" applyProtection="1">
      <alignment vertical="center"/>
      <protection hidden="1"/>
    </xf>
    <xf numFmtId="0" fontId="28" fillId="0" borderId="0" xfId="0" applyFont="1" applyAlignment="1" applyProtection="1">
      <alignment vertical="center" wrapText="1"/>
      <protection hidden="1"/>
    </xf>
    <xf numFmtId="0" fontId="13" fillId="0" borderId="0" xfId="0" applyFont="1" applyAlignment="1" applyProtection="1">
      <alignment horizontal="center" vertical="center"/>
      <protection hidden="1"/>
    </xf>
    <xf numFmtId="164" fontId="34" fillId="0" borderId="0" xfId="0" applyNumberFormat="1" applyFont="1" applyAlignment="1" applyProtection="1">
      <alignment horizontal="right"/>
      <protection hidden="1"/>
    </xf>
    <xf numFmtId="0" fontId="0" fillId="0" borderId="12" xfId="0" applyBorder="1" applyProtection="1">
      <protection hidden="1"/>
    </xf>
    <xf numFmtId="1" fontId="53" fillId="0" borderId="0" xfId="0" applyNumberFormat="1" applyFont="1" applyProtection="1">
      <protection hidden="1"/>
    </xf>
    <xf numFmtId="0" fontId="33" fillId="4" borderId="0" xfId="0" applyFont="1" applyFill="1" applyAlignment="1" applyProtection="1">
      <alignment vertical="center" textRotation="90"/>
      <protection hidden="1"/>
    </xf>
    <xf numFmtId="0" fontId="33" fillId="4" borderId="0" xfId="0" applyFont="1" applyFill="1" applyProtection="1">
      <protection hidden="1"/>
    </xf>
    <xf numFmtId="165" fontId="34" fillId="0" borderId="0" xfId="0" applyNumberFormat="1" applyFont="1" applyAlignment="1" applyProtection="1">
      <alignment horizontal="right"/>
      <protection hidden="1"/>
    </xf>
    <xf numFmtId="0" fontId="21" fillId="3" borderId="20" xfId="0" applyFont="1" applyFill="1" applyBorder="1" applyAlignment="1">
      <alignment horizontal="right"/>
    </xf>
    <xf numFmtId="0" fontId="21" fillId="3" borderId="0" xfId="0" applyFont="1" applyFill="1" applyAlignment="1">
      <alignment horizontal="right"/>
    </xf>
    <xf numFmtId="0" fontId="21" fillId="3" borderId="10" xfId="0" applyFont="1" applyFill="1" applyBorder="1" applyAlignment="1">
      <alignment horizontal="right"/>
    </xf>
    <xf numFmtId="0" fontId="21" fillId="7" borderId="0" xfId="0" applyFont="1" applyFill="1" applyAlignment="1">
      <alignment horizontal="right"/>
    </xf>
    <xf numFmtId="0" fontId="21" fillId="7" borderId="20" xfId="0" applyFont="1" applyFill="1" applyBorder="1" applyAlignment="1">
      <alignment horizontal="right"/>
    </xf>
    <xf numFmtId="0" fontId="52" fillId="0" borderId="0" xfId="0" applyFont="1"/>
    <xf numFmtId="166" fontId="52" fillId="0" borderId="0" xfId="0" applyNumberFormat="1" applyFont="1"/>
    <xf numFmtId="0" fontId="59" fillId="0" borderId="0" xfId="0" applyFont="1"/>
    <xf numFmtId="0" fontId="0" fillId="0" borderId="11" xfId="0" applyBorder="1"/>
    <xf numFmtId="0" fontId="2" fillId="0" borderId="0" xfId="5" applyFont="1"/>
    <xf numFmtId="49" fontId="0" fillId="0" borderId="0" xfId="0" applyNumberFormat="1" applyAlignment="1">
      <alignment horizontal="right"/>
    </xf>
    <xf numFmtId="0" fontId="10" fillId="0" borderId="7" xfId="0" applyFont="1" applyBorder="1"/>
    <xf numFmtId="1" fontId="0" fillId="0" borderId="11" xfId="0" applyNumberFormat="1" applyBorder="1"/>
    <xf numFmtId="1" fontId="0" fillId="0" borderId="7" xfId="0" applyNumberFormat="1" applyBorder="1"/>
    <xf numFmtId="0" fontId="10" fillId="0" borderId="11" xfId="0" applyFont="1" applyBorder="1" applyAlignment="1">
      <alignment horizontal="right"/>
    </xf>
    <xf numFmtId="1" fontId="0" fillId="0" borderId="5" xfId="0" applyNumberFormat="1" applyBorder="1"/>
    <xf numFmtId="1" fontId="10" fillId="0" borderId="0" xfId="0" applyNumberFormat="1" applyFont="1"/>
    <xf numFmtId="1" fontId="0" fillId="2" borderId="31" xfId="0" applyNumberFormat="1" applyFill="1" applyBorder="1" applyAlignment="1" applyProtection="1">
      <alignment horizontal="right" indent="1"/>
      <protection hidden="1"/>
    </xf>
    <xf numFmtId="164" fontId="5" fillId="0" borderId="5" xfId="4" applyNumberFormat="1" applyBorder="1"/>
    <xf numFmtId="164" fontId="5" fillId="0" borderId="11" xfId="4" applyNumberFormat="1" applyBorder="1"/>
    <xf numFmtId="164" fontId="4" fillId="0" borderId="0" xfId="4" applyNumberFormat="1" applyFont="1"/>
    <xf numFmtId="164" fontId="4" fillId="0" borderId="11" xfId="4" applyNumberFormat="1" applyFont="1" applyBorder="1"/>
    <xf numFmtId="164" fontId="4" fillId="0" borderId="6" xfId="4" applyNumberFormat="1" applyFont="1" applyBorder="1"/>
    <xf numFmtId="164" fontId="4" fillId="0" borderId="7" xfId="4" applyNumberFormat="1" applyFont="1" applyBorder="1"/>
    <xf numFmtId="164" fontId="4" fillId="0" borderId="1" xfId="4" applyNumberFormat="1" applyFont="1" applyBorder="1"/>
    <xf numFmtId="0" fontId="4" fillId="0" borderId="12" xfId="4" applyFont="1" applyBorder="1"/>
    <xf numFmtId="164" fontId="5" fillId="0" borderId="4" xfId="4" applyNumberFormat="1" applyBorder="1"/>
    <xf numFmtId="164" fontId="5" fillId="0" borderId="10" xfId="4" applyNumberFormat="1" applyBorder="1"/>
    <xf numFmtId="164" fontId="4" fillId="0" borderId="10" xfId="4" applyNumberFormat="1" applyFont="1" applyBorder="1"/>
    <xf numFmtId="0" fontId="5" fillId="0" borderId="4" xfId="4" applyBorder="1"/>
    <xf numFmtId="0" fontId="10" fillId="0" borderId="9" xfId="0" applyFont="1" applyBorder="1" applyProtection="1">
      <protection hidden="1"/>
    </xf>
    <xf numFmtId="0" fontId="10" fillId="0" borderId="23" xfId="0" applyFont="1" applyBorder="1" applyProtection="1">
      <protection hidden="1"/>
    </xf>
    <xf numFmtId="164" fontId="16" fillId="0" borderId="0" xfId="0" applyNumberFormat="1" applyFont="1" applyAlignment="1">
      <alignment horizontal="right" indent="1"/>
    </xf>
    <xf numFmtId="0" fontId="61" fillId="0" borderId="0" xfId="4" applyFont="1"/>
    <xf numFmtId="0" fontId="62" fillId="0" borderId="0" xfId="4" applyFont="1"/>
    <xf numFmtId="164" fontId="62" fillId="0" borderId="0" xfId="4" applyNumberFormat="1" applyFont="1"/>
    <xf numFmtId="0" fontId="63" fillId="0" borderId="0" xfId="4" applyFont="1"/>
    <xf numFmtId="0" fontId="64" fillId="0" borderId="0" xfId="0" applyFont="1"/>
    <xf numFmtId="0" fontId="16" fillId="0" borderId="0" xfId="0" applyFont="1"/>
    <xf numFmtId="0" fontId="10" fillId="0" borderId="9" xfId="0" applyFont="1" applyBorder="1" applyAlignment="1" applyProtection="1">
      <alignment horizontal="right"/>
      <protection hidden="1"/>
    </xf>
    <xf numFmtId="0" fontId="25" fillId="0" borderId="0" xfId="0" applyFont="1" applyProtection="1">
      <protection hidden="1"/>
    </xf>
    <xf numFmtId="0" fontId="16" fillId="0" borderId="0" xfId="0" quotePrefix="1" applyFont="1" applyAlignment="1" applyProtection="1">
      <alignment horizontal="left"/>
      <protection hidden="1"/>
    </xf>
    <xf numFmtId="0" fontId="19" fillId="0" borderId="0" xfId="0" applyFont="1" applyAlignment="1" applyProtection="1">
      <alignment vertical="top" wrapText="1"/>
      <protection hidden="1"/>
    </xf>
    <xf numFmtId="0" fontId="19" fillId="0" borderId="0" xfId="0" applyFont="1" applyAlignment="1" applyProtection="1">
      <alignment horizontal="left" vertical="top" wrapText="1"/>
      <protection hidden="1"/>
    </xf>
    <xf numFmtId="0" fontId="19" fillId="0" borderId="0" xfId="0" applyFont="1" applyAlignment="1" applyProtection="1">
      <alignment vertical="center" wrapText="1"/>
      <protection hidden="1"/>
    </xf>
    <xf numFmtId="0" fontId="0" fillId="0" borderId="0" xfId="0" applyAlignment="1" applyProtection="1">
      <alignment vertical="center"/>
      <protection hidden="1"/>
    </xf>
    <xf numFmtId="0" fontId="1" fillId="0" borderId="0" xfId="7" applyProtection="1">
      <protection hidden="1"/>
    </xf>
    <xf numFmtId="0" fontId="10" fillId="0" borderId="0" xfId="0" applyFont="1" applyAlignment="1">
      <alignment horizontal="center" vertical="center" wrapText="1"/>
    </xf>
    <xf numFmtId="0" fontId="20" fillId="0" borderId="0" xfId="0" applyFont="1" applyAlignment="1">
      <alignment horizontal="center" vertical="center" wrapText="1"/>
    </xf>
    <xf numFmtId="165" fontId="8" fillId="2" borderId="11" xfId="0" applyNumberFormat="1" applyFont="1" applyFill="1" applyBorder="1" applyAlignment="1" applyProtection="1">
      <alignment horizontal="right" indent="1"/>
      <protection hidden="1"/>
    </xf>
    <xf numFmtId="165" fontId="8" fillId="2" borderId="28" xfId="0" applyNumberFormat="1" applyFont="1" applyFill="1" applyBorder="1" applyAlignment="1" applyProtection="1">
      <alignment horizontal="right" indent="1"/>
      <protection hidden="1"/>
    </xf>
    <xf numFmtId="0" fontId="10" fillId="2" borderId="5" xfId="0" applyFont="1" applyFill="1" applyBorder="1" applyProtection="1">
      <protection hidden="1"/>
    </xf>
    <xf numFmtId="0" fontId="10" fillId="2" borderId="11" xfId="0" applyFont="1" applyFill="1" applyBorder="1" applyProtection="1">
      <protection hidden="1"/>
    </xf>
    <xf numFmtId="0" fontId="10" fillId="2" borderId="11" xfId="0" applyFont="1" applyFill="1" applyBorder="1" applyAlignment="1" applyProtection="1">
      <alignment horizontal="right"/>
      <protection hidden="1"/>
    </xf>
    <xf numFmtId="0" fontId="5" fillId="0" borderId="0" xfId="4" applyAlignment="1">
      <alignment vertical="center" wrapText="1"/>
    </xf>
    <xf numFmtId="0" fontId="10" fillId="0" borderId="0" xfId="0" applyFont="1" applyAlignment="1">
      <alignment vertical="center" wrapText="1"/>
    </xf>
    <xf numFmtId="0" fontId="20" fillId="0" borderId="0" xfId="0" applyFont="1" applyAlignment="1">
      <alignment vertical="center" wrapText="1"/>
    </xf>
    <xf numFmtId="0" fontId="52" fillId="0" borderId="0" xfId="4" applyFont="1" applyAlignment="1">
      <alignment wrapText="1"/>
    </xf>
    <xf numFmtId="0" fontId="4" fillId="0" borderId="0" xfId="4" applyFont="1" applyAlignment="1">
      <alignment vertical="center" wrapText="1"/>
    </xf>
    <xf numFmtId="0" fontId="10" fillId="4" borderId="0" xfId="0" applyFont="1" applyFill="1" applyAlignment="1" applyProtection="1">
      <alignment vertical="center" textRotation="90" wrapText="1"/>
      <protection hidden="1"/>
    </xf>
    <xf numFmtId="0" fontId="17" fillId="0" borderId="0" xfId="0" applyFont="1" applyAlignment="1" applyProtection="1">
      <alignment vertical="center"/>
      <protection hidden="1"/>
    </xf>
    <xf numFmtId="0" fontId="55" fillId="0" borderId="0" xfId="4" applyFont="1" applyAlignment="1">
      <alignment vertical="center"/>
    </xf>
    <xf numFmtId="0" fontId="10" fillId="0" borderId="0" xfId="0" applyFont="1" applyAlignment="1">
      <alignment horizontal="left"/>
    </xf>
    <xf numFmtId="0" fontId="8" fillId="0" borderId="0" xfId="0" applyFont="1" applyAlignment="1">
      <alignment vertical="center"/>
    </xf>
    <xf numFmtId="0" fontId="19" fillId="0" borderId="0" xfId="0" applyFont="1" applyAlignment="1">
      <alignment vertical="center" wrapText="1"/>
    </xf>
    <xf numFmtId="0" fontId="10" fillId="0" borderId="0" xfId="0" applyFont="1" applyAlignment="1" applyProtection="1">
      <alignment vertical="center" textRotation="90"/>
      <protection hidden="1"/>
    </xf>
    <xf numFmtId="165" fontId="16" fillId="0" borderId="0" xfId="0" applyNumberFormat="1" applyFont="1" applyAlignment="1">
      <alignment horizontal="right" indent="2"/>
    </xf>
    <xf numFmtId="0" fontId="16" fillId="0" borderId="0" xfId="0" applyFont="1" applyAlignment="1">
      <alignment horizontal="right" indent="2"/>
    </xf>
    <xf numFmtId="0" fontId="10" fillId="0" borderId="0" xfId="0" applyFont="1" applyAlignment="1" applyProtection="1">
      <alignment horizontal="right"/>
      <protection hidden="1"/>
    </xf>
    <xf numFmtId="0" fontId="10" fillId="0" borderId="0" xfId="0" applyFont="1" applyAlignment="1" applyProtection="1">
      <alignment vertical="center" textRotation="90" wrapText="1"/>
      <protection hidden="1"/>
    </xf>
    <xf numFmtId="164" fontId="8" fillId="0" borderId="27" xfId="0" applyNumberFormat="1" applyFont="1" applyBorder="1" applyAlignment="1">
      <alignment horizontal="right" indent="1"/>
    </xf>
    <xf numFmtId="164" fontId="8" fillId="0" borderId="31" xfId="0" applyNumberFormat="1" applyFont="1" applyBorder="1" applyAlignment="1">
      <alignment horizontal="right" indent="1"/>
    </xf>
    <xf numFmtId="164" fontId="8" fillId="2" borderId="27" xfId="0" applyNumberFormat="1" applyFont="1" applyFill="1" applyBorder="1" applyAlignment="1">
      <alignment horizontal="right" indent="1"/>
    </xf>
    <xf numFmtId="164" fontId="8" fillId="2" borderId="5" xfId="0" applyNumberFormat="1" applyFont="1" applyFill="1" applyBorder="1" applyAlignment="1">
      <alignment horizontal="right" indent="1"/>
    </xf>
    <xf numFmtId="164" fontId="8" fillId="2" borderId="7" xfId="0" applyNumberFormat="1" applyFont="1" applyFill="1" applyBorder="1" applyAlignment="1">
      <alignment horizontal="right" indent="1"/>
    </xf>
    <xf numFmtId="164" fontId="0" fillId="2" borderId="6" xfId="0" applyNumberFormat="1" applyFill="1" applyBorder="1" applyAlignment="1">
      <alignment horizontal="right" indent="1"/>
    </xf>
    <xf numFmtId="164" fontId="0" fillId="0" borderId="27" xfId="0" applyNumberFormat="1" applyBorder="1" applyAlignment="1">
      <alignment horizontal="right" indent="1"/>
    </xf>
    <xf numFmtId="0" fontId="0" fillId="2" borderId="12" xfId="0" applyFill="1" applyBorder="1" applyAlignment="1">
      <alignment horizontal="right" indent="2"/>
    </xf>
    <xf numFmtId="164" fontId="8" fillId="2" borderId="1" xfId="0" applyNumberFormat="1" applyFont="1" applyFill="1" applyBorder="1" applyAlignment="1">
      <alignment horizontal="right" indent="1"/>
    </xf>
    <xf numFmtId="164" fontId="8" fillId="2" borderId="4" xfId="0" applyNumberFormat="1" applyFont="1" applyFill="1" applyBorder="1" applyAlignment="1">
      <alignment horizontal="right" indent="1"/>
    </xf>
    <xf numFmtId="164" fontId="8" fillId="2" borderId="10" xfId="0" applyNumberFormat="1" applyFont="1" applyFill="1" applyBorder="1" applyAlignment="1">
      <alignment horizontal="right" indent="1"/>
    </xf>
    <xf numFmtId="164" fontId="8" fillId="0" borderId="4" xfId="0" applyNumberFormat="1" applyFont="1" applyBorder="1" applyAlignment="1">
      <alignment horizontal="right" indent="1"/>
    </xf>
    <xf numFmtId="164" fontId="8" fillId="0" borderId="10" xfId="0" applyNumberFormat="1" applyFont="1" applyBorder="1" applyAlignment="1">
      <alignment horizontal="right" indent="1"/>
    </xf>
    <xf numFmtId="164" fontId="8" fillId="0" borderId="6" xfId="0" applyNumberFormat="1" applyFont="1" applyBorder="1" applyAlignment="1">
      <alignment horizontal="right" indent="1"/>
    </xf>
    <xf numFmtId="0" fontId="56" fillId="5" borderId="10" xfId="2" applyFont="1" applyFill="1" applyBorder="1" applyAlignment="1" applyProtection="1">
      <alignment horizontal="left"/>
      <protection hidden="1"/>
    </xf>
    <xf numFmtId="0" fontId="56" fillId="5" borderId="0" xfId="2" applyFont="1" applyFill="1" applyBorder="1" applyAlignment="1" applyProtection="1">
      <alignment horizontal="left"/>
      <protection hidden="1"/>
    </xf>
    <xf numFmtId="0" fontId="56" fillId="5" borderId="11" xfId="2" applyFont="1" applyFill="1" applyBorder="1" applyAlignment="1" applyProtection="1">
      <alignment horizontal="left"/>
      <protection hidden="1"/>
    </xf>
    <xf numFmtId="0" fontId="42" fillId="0" borderId="0" xfId="0" applyFont="1" applyAlignment="1" applyProtection="1">
      <alignment horizontal="center" vertical="top"/>
      <protection hidden="1"/>
    </xf>
    <xf numFmtId="0" fontId="44" fillId="0" borderId="0" xfId="0" applyFont="1" applyAlignment="1">
      <alignment horizontal="center" vertical="center"/>
    </xf>
    <xf numFmtId="0" fontId="13" fillId="0" borderId="0" xfId="0" applyFont="1"/>
    <xf numFmtId="0" fontId="12" fillId="0" borderId="0" xfId="0" applyFont="1" applyAlignment="1">
      <alignment vertical="center"/>
    </xf>
    <xf numFmtId="49" fontId="34" fillId="0" borderId="0" xfId="0" applyNumberFormat="1" applyFont="1"/>
    <xf numFmtId="0" fontId="22" fillId="0" borderId="0" xfId="0" applyFont="1"/>
    <xf numFmtId="0" fontId="39" fillId="0" borderId="0" xfId="0" applyFont="1" applyAlignment="1">
      <alignment horizontal="right"/>
    </xf>
    <xf numFmtId="0" fontId="38" fillId="0" borderId="0" xfId="0" applyFont="1"/>
    <xf numFmtId="0" fontId="47" fillId="0" borderId="0" xfId="0" applyFont="1"/>
    <xf numFmtId="0" fontId="48" fillId="0" borderId="0" xfId="0" quotePrefix="1" applyFont="1" applyAlignment="1">
      <alignment horizontal="left"/>
    </xf>
    <xf numFmtId="0" fontId="40" fillId="0" borderId="0" xfId="0" applyFont="1"/>
    <xf numFmtId="0" fontId="27" fillId="0" borderId="0" xfId="0" applyFont="1" applyAlignment="1">
      <alignment horizontal="left"/>
    </xf>
    <xf numFmtId="0" fontId="31" fillId="0" borderId="0" xfId="5" applyFont="1"/>
    <xf numFmtId="2" fontId="0" fillId="0" borderId="0" xfId="0" applyNumberFormat="1"/>
    <xf numFmtId="0" fontId="31" fillId="0" borderId="0" xfId="6" applyFont="1"/>
    <xf numFmtId="0" fontId="3" fillId="0" borderId="0" xfId="6"/>
    <xf numFmtId="0" fontId="65" fillId="0" borderId="0" xfId="0" applyFont="1"/>
    <xf numFmtId="0" fontId="10" fillId="2" borderId="10" xfId="0" applyFont="1" applyFill="1" applyBorder="1" applyAlignment="1" applyProtection="1">
      <alignment horizontal="center" vertical="center" textRotation="90"/>
      <protection hidden="1"/>
    </xf>
    <xf numFmtId="1" fontId="52" fillId="0" borderId="10" xfId="0" applyNumberFormat="1" applyFont="1" applyBorder="1"/>
    <xf numFmtId="166" fontId="52" fillId="0" borderId="10" xfId="0" applyNumberFormat="1" applyFont="1" applyBorder="1"/>
    <xf numFmtId="0" fontId="52" fillId="0" borderId="10" xfId="0" applyFont="1" applyBorder="1"/>
    <xf numFmtId="0" fontId="21" fillId="7" borderId="10" xfId="0" applyFont="1" applyFill="1" applyBorder="1" applyAlignment="1">
      <alignment horizontal="right"/>
    </xf>
    <xf numFmtId="0" fontId="10" fillId="2" borderId="0" xfId="0" applyFont="1" applyFill="1" applyAlignment="1" applyProtection="1">
      <alignment horizontal="right"/>
      <protection hidden="1"/>
    </xf>
    <xf numFmtId="164" fontId="0" fillId="2" borderId="0" xfId="0" applyNumberFormat="1" applyFill="1" applyAlignment="1">
      <alignment horizontal="right" indent="1"/>
    </xf>
    <xf numFmtId="0" fontId="10" fillId="0" borderId="8" xfId="0" applyFont="1" applyBorder="1" applyAlignment="1" applyProtection="1">
      <alignment horizontal="right"/>
      <protection hidden="1"/>
    </xf>
    <xf numFmtId="0" fontId="9" fillId="0" borderId="0" xfId="4" applyFont="1" applyAlignment="1">
      <alignment horizontal="right"/>
    </xf>
    <xf numFmtId="0" fontId="10" fillId="2" borderId="0" xfId="0" applyFont="1" applyFill="1" applyProtection="1">
      <protection hidden="1"/>
    </xf>
    <xf numFmtId="0" fontId="5" fillId="0" borderId="12" xfId="4" applyBorder="1"/>
    <xf numFmtId="0" fontId="10" fillId="0" borderId="10"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51" fillId="5" borderId="17" xfId="0" applyFont="1" applyFill="1" applyBorder="1" applyAlignment="1" applyProtection="1">
      <alignment horizontal="center" vertical="center"/>
      <protection locked="0" hidden="1"/>
    </xf>
    <xf numFmtId="0" fontId="51" fillId="5" borderId="18" xfId="0" applyFont="1" applyFill="1" applyBorder="1" applyAlignment="1" applyProtection="1">
      <alignment horizontal="center" vertical="center"/>
      <protection locked="0" hidden="1"/>
    </xf>
    <xf numFmtId="0" fontId="51" fillId="5" borderId="19" xfId="0" applyFont="1" applyFill="1" applyBorder="1" applyAlignment="1" applyProtection="1">
      <alignment horizontal="center" vertical="center"/>
      <protection locked="0" hidden="1"/>
    </xf>
    <xf numFmtId="0" fontId="42" fillId="0" borderId="24"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8"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3" fillId="6" borderId="21" xfId="0" applyFont="1" applyFill="1" applyBorder="1" applyAlignment="1" applyProtection="1">
      <alignment horizontal="center" vertical="center"/>
      <protection locked="0" hidden="1"/>
    </xf>
    <xf numFmtId="0" fontId="23" fillId="6" borderId="25" xfId="0" applyFont="1" applyFill="1" applyBorder="1" applyAlignment="1" applyProtection="1">
      <alignment horizontal="center" vertical="center"/>
      <protection locked="0" hidden="1"/>
    </xf>
    <xf numFmtId="0" fontId="23" fillId="6" borderId="22" xfId="0" applyFont="1" applyFill="1" applyBorder="1" applyAlignment="1" applyProtection="1">
      <alignment horizontal="center" vertical="center"/>
      <protection locked="0" hidden="1"/>
    </xf>
    <xf numFmtId="0" fontId="37" fillId="0" borderId="0" xfId="0" applyFont="1" applyAlignment="1" applyProtection="1">
      <alignment horizontal="left" wrapText="1"/>
      <protection hidden="1"/>
    </xf>
    <xf numFmtId="0" fontId="54" fillId="0" borderId="4" xfId="0" applyFont="1" applyBorder="1" applyAlignment="1" applyProtection="1">
      <alignment horizontal="center" vertical="center"/>
      <protection hidden="1"/>
    </xf>
    <xf numFmtId="0" fontId="54" fillId="0" borderId="12" xfId="0" applyFont="1" applyBorder="1" applyAlignment="1" applyProtection="1">
      <alignment horizontal="center" vertical="center"/>
      <protection hidden="1"/>
    </xf>
    <xf numFmtId="0" fontId="54" fillId="0" borderId="5" xfId="0" applyFont="1" applyBorder="1" applyAlignment="1" applyProtection="1">
      <alignment horizontal="center" vertical="center"/>
      <protection hidden="1"/>
    </xf>
    <xf numFmtId="0" fontId="54" fillId="0" borderId="6" xfId="0" applyFont="1" applyBorder="1" applyAlignment="1" applyProtection="1">
      <alignment horizontal="center" vertical="center"/>
      <protection hidden="1"/>
    </xf>
    <xf numFmtId="0" fontId="54" fillId="0" borderId="1" xfId="0" applyFont="1" applyBorder="1" applyAlignment="1" applyProtection="1">
      <alignment horizontal="center" vertical="center"/>
      <protection hidden="1"/>
    </xf>
    <xf numFmtId="0" fontId="54" fillId="0" borderId="0" xfId="0" applyFont="1" applyAlignment="1" applyProtection="1">
      <alignment horizontal="center" vertical="center"/>
      <protection hidden="1"/>
    </xf>
    <xf numFmtId="0" fontId="54" fillId="0" borderId="11" xfId="0" applyFont="1" applyBorder="1" applyAlignment="1" applyProtection="1">
      <alignment horizontal="center" vertical="center"/>
      <protection hidden="1"/>
    </xf>
    <xf numFmtId="0" fontId="54" fillId="0" borderId="4" xfId="0" applyFont="1" applyBorder="1" applyAlignment="1" applyProtection="1">
      <alignment horizontal="center" vertical="center" wrapText="1"/>
      <protection hidden="1"/>
    </xf>
    <xf numFmtId="0" fontId="54" fillId="0" borderId="12" xfId="0" applyFont="1" applyBorder="1" applyAlignment="1" applyProtection="1">
      <alignment horizontal="center" vertical="center" wrapText="1"/>
      <protection hidden="1"/>
    </xf>
    <xf numFmtId="0" fontId="54" fillId="0" borderId="5" xfId="0" applyFont="1" applyBorder="1" applyAlignment="1" applyProtection="1">
      <alignment horizontal="center" vertical="center" wrapText="1"/>
      <protection hidden="1"/>
    </xf>
    <xf numFmtId="0" fontId="54" fillId="0" borderId="6" xfId="0" applyFont="1" applyBorder="1" applyAlignment="1" applyProtection="1">
      <alignment horizontal="center" vertical="center" wrapText="1"/>
      <protection hidden="1"/>
    </xf>
    <xf numFmtId="0" fontId="54" fillId="0" borderId="1" xfId="0" applyFont="1" applyBorder="1" applyAlignment="1" applyProtection="1">
      <alignment horizontal="center" vertical="center" wrapText="1"/>
      <protection hidden="1"/>
    </xf>
    <xf numFmtId="0" fontId="54" fillId="0" borderId="7"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27" fillId="0" borderId="0" xfId="0" applyFont="1" applyAlignment="1" applyProtection="1">
      <alignment horizontal="left" vertical="center" wrapText="1"/>
      <protection hidden="1"/>
    </xf>
    <xf numFmtId="0" fontId="27" fillId="0" borderId="1" xfId="0" applyFont="1" applyBorder="1" applyAlignment="1" applyProtection="1">
      <alignment horizontal="left" vertical="center" wrapText="1"/>
      <protection hidden="1"/>
    </xf>
    <xf numFmtId="0" fontId="20" fillId="0" borderId="4"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3" fillId="6"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17" fillId="0" borderId="27" xfId="0" applyFont="1" applyBorder="1" applyAlignment="1" applyProtection="1">
      <alignment horizontal="center" vertical="center"/>
      <protection hidden="1"/>
    </xf>
    <xf numFmtId="0" fontId="17" fillId="0" borderId="31" xfId="0" applyFont="1" applyBorder="1" applyAlignment="1" applyProtection="1">
      <alignment horizontal="center" vertical="center"/>
      <protection hidden="1"/>
    </xf>
    <xf numFmtId="0" fontId="10" fillId="4" borderId="10" xfId="0" applyFont="1" applyFill="1" applyBorder="1" applyAlignment="1" applyProtection="1">
      <alignment horizontal="center" vertical="center" textRotation="90" wrapText="1"/>
      <protection hidden="1"/>
    </xf>
    <xf numFmtId="0" fontId="17" fillId="2" borderId="27"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textRotation="90"/>
      <protection hidden="1"/>
    </xf>
    <xf numFmtId="0" fontId="10" fillId="2" borderId="10" xfId="0" applyFont="1" applyFill="1" applyBorder="1" applyAlignment="1" applyProtection="1">
      <alignment horizontal="center" vertical="center" textRotation="90"/>
      <protection hidden="1"/>
    </xf>
    <xf numFmtId="0" fontId="56" fillId="5" borderId="4" xfId="2" applyFont="1" applyFill="1" applyBorder="1" applyAlignment="1" applyProtection="1">
      <alignment horizontal="left"/>
      <protection hidden="1"/>
    </xf>
    <xf numFmtId="0" fontId="56" fillId="5" borderId="12" xfId="2" applyFont="1" applyFill="1" applyBorder="1" applyAlignment="1" applyProtection="1">
      <alignment horizontal="left"/>
      <protection hidden="1"/>
    </xf>
    <xf numFmtId="0" fontId="56" fillId="5" borderId="5" xfId="2" applyFont="1" applyFill="1" applyBorder="1" applyAlignment="1" applyProtection="1">
      <alignment horizontal="left"/>
      <protection hidden="1"/>
    </xf>
    <xf numFmtId="0" fontId="56" fillId="5" borderId="10" xfId="2" applyFont="1" applyFill="1" applyBorder="1" applyAlignment="1" applyProtection="1">
      <alignment horizontal="left"/>
      <protection hidden="1"/>
    </xf>
    <xf numFmtId="0" fontId="56" fillId="5" borderId="0" xfId="2" applyFont="1" applyFill="1" applyBorder="1" applyAlignment="1" applyProtection="1">
      <alignment horizontal="left"/>
      <protection hidden="1"/>
    </xf>
    <xf numFmtId="0" fontId="56" fillId="5" borderId="11" xfId="2" applyFont="1" applyFill="1" applyBorder="1" applyAlignment="1" applyProtection="1">
      <alignment horizontal="left"/>
      <protection hidden="1"/>
    </xf>
    <xf numFmtId="0" fontId="10" fillId="0" borderId="2" xfId="0" applyFont="1" applyBorder="1" applyAlignment="1" applyProtection="1">
      <alignment horizontal="center" vertical="center" wrapText="1"/>
      <protection hidden="1"/>
    </xf>
    <xf numFmtId="0" fontId="10" fillId="0" borderId="3"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56" fillId="5" borderId="6" xfId="2" applyFont="1" applyFill="1" applyBorder="1" applyProtection="1">
      <protection hidden="1"/>
    </xf>
    <xf numFmtId="0" fontId="56" fillId="5" borderId="1" xfId="2" applyFont="1" applyFill="1" applyBorder="1" applyProtection="1">
      <protection hidden="1"/>
    </xf>
    <xf numFmtId="0" fontId="56" fillId="5" borderId="7" xfId="2" applyFont="1" applyFill="1" applyBorder="1" applyProtection="1">
      <protection hidden="1"/>
    </xf>
    <xf numFmtId="0" fontId="49" fillId="5" borderId="4" xfId="0" applyFont="1" applyFill="1" applyBorder="1" applyAlignment="1" applyProtection="1">
      <alignment horizontal="center"/>
      <protection hidden="1"/>
    </xf>
    <xf numFmtId="0" fontId="49" fillId="5" borderId="12" xfId="0" applyFont="1" applyFill="1" applyBorder="1" applyAlignment="1" applyProtection="1">
      <alignment horizontal="center"/>
      <protection hidden="1"/>
    </xf>
    <xf numFmtId="0" fontId="49" fillId="5" borderId="5" xfId="0" applyFont="1" applyFill="1" applyBorder="1" applyAlignment="1" applyProtection="1">
      <alignment horizontal="center"/>
      <protection hidden="1"/>
    </xf>
    <xf numFmtId="0" fontId="19" fillId="0" borderId="0" xfId="0" applyFont="1" applyAlignment="1" applyProtection="1">
      <alignment horizontal="left" vertical="center" wrapText="1"/>
      <protection hidden="1"/>
    </xf>
    <xf numFmtId="0" fontId="56" fillId="5" borderId="6" xfId="2" applyFont="1" applyFill="1" applyBorder="1" applyAlignment="1" applyProtection="1">
      <alignment horizontal="left"/>
      <protection hidden="1"/>
    </xf>
    <xf numFmtId="0" fontId="56" fillId="5" borderId="1" xfId="2" applyFont="1" applyFill="1" applyBorder="1" applyAlignment="1" applyProtection="1">
      <alignment horizontal="left"/>
      <protection hidden="1"/>
    </xf>
    <xf numFmtId="0" fontId="56" fillId="5" borderId="7" xfId="2" applyFont="1" applyFill="1" applyBorder="1" applyAlignment="1" applyProtection="1">
      <alignment horizontal="left"/>
      <protection hidden="1"/>
    </xf>
    <xf numFmtId="0" fontId="19" fillId="0" borderId="0" xfId="0" applyFont="1" applyAlignment="1" applyProtection="1">
      <alignment horizontal="justify" vertical="center" wrapText="1"/>
      <protection hidden="1"/>
    </xf>
    <xf numFmtId="0" fontId="19" fillId="0" borderId="0" xfId="0" applyFont="1" applyAlignment="1" applyProtection="1">
      <alignment horizontal="left" vertical="center"/>
      <protection hidden="1"/>
    </xf>
    <xf numFmtId="0" fontId="8" fillId="0" borderId="0" xfId="0" applyFont="1" applyAlignment="1" applyProtection="1">
      <alignment horizontal="justify" vertical="center" wrapText="1"/>
      <protection hidden="1"/>
    </xf>
    <xf numFmtId="0" fontId="19" fillId="0" borderId="0" xfId="0" quotePrefix="1" applyFont="1" applyAlignment="1" applyProtection="1">
      <alignment horizontal="left" vertical="center"/>
      <protection hidden="1"/>
    </xf>
    <xf numFmtId="0" fontId="58" fillId="0" borderId="10" xfId="1" applyFont="1" applyBorder="1" applyAlignment="1">
      <alignment horizontal="center"/>
    </xf>
    <xf numFmtId="0" fontId="58" fillId="0" borderId="0" xfId="1" applyFont="1" applyAlignment="1">
      <alignment horizontal="center"/>
    </xf>
    <xf numFmtId="0" fontId="18" fillId="0" borderId="0" xfId="0" applyFont="1" applyAlignment="1">
      <alignment horizontal="center"/>
    </xf>
    <xf numFmtId="0" fontId="18" fillId="0" borderId="11" xfId="0" applyFont="1" applyBorder="1" applyAlignment="1">
      <alignment horizontal="center"/>
    </xf>
    <xf numFmtId="1" fontId="10" fillId="0" borderId="21" xfId="0" applyNumberFormat="1" applyFont="1" applyBorder="1" applyAlignment="1">
      <alignment horizontal="center"/>
    </xf>
    <xf numFmtId="1" fontId="10" fillId="0" borderId="25" xfId="0" applyNumberFormat="1" applyFont="1" applyBorder="1" applyAlignment="1">
      <alignment horizontal="center"/>
    </xf>
    <xf numFmtId="1" fontId="10" fillId="0" borderId="22" xfId="0" applyNumberFormat="1" applyFont="1" applyBorder="1" applyAlignment="1">
      <alignment horizontal="center"/>
    </xf>
    <xf numFmtId="0" fontId="17" fillId="0" borderId="35" xfId="0" applyFont="1" applyBorder="1" applyAlignment="1" applyProtection="1">
      <alignment horizontal="center" vertical="center"/>
      <protection hidden="1"/>
    </xf>
    <xf numFmtId="0" fontId="17" fillId="0" borderId="36"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55" fillId="0" borderId="0" xfId="4" applyFont="1" applyAlignment="1">
      <alignment horizontal="center" vertical="center"/>
    </xf>
    <xf numFmtId="0" fontId="55" fillId="0" borderId="11" xfId="4" applyFont="1" applyBorder="1" applyAlignment="1">
      <alignment horizontal="center" vertical="center"/>
    </xf>
    <xf numFmtId="0" fontId="10" fillId="0" borderId="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0" xfId="0" applyFont="1" applyBorder="1" applyAlignment="1">
      <alignment horizontal="center" vertical="center"/>
    </xf>
    <xf numFmtId="0" fontId="19" fillId="0" borderId="11" xfId="0" applyFont="1" applyBorder="1" applyAlignment="1">
      <alignment horizontal="center" vertical="center" wrapText="1"/>
    </xf>
    <xf numFmtId="0" fontId="55" fillId="0" borderId="10" xfId="4" applyFont="1" applyBorder="1" applyAlignment="1">
      <alignment horizontal="center" vertical="center"/>
    </xf>
    <xf numFmtId="0" fontId="20" fillId="0" borderId="1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11"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0" fontId="5" fillId="0" borderId="10" xfId="4" applyBorder="1" applyAlignment="1">
      <alignment horizontal="center" vertical="center" wrapText="1"/>
    </xf>
    <xf numFmtId="0" fontId="5" fillId="0" borderId="6" xfId="4" applyBorder="1" applyAlignment="1">
      <alignment horizontal="center" vertical="center" wrapText="1"/>
    </xf>
    <xf numFmtId="0" fontId="52" fillId="0" borderId="11" xfId="4" applyFont="1" applyBorder="1" applyAlignment="1">
      <alignment horizontal="center" wrapText="1"/>
    </xf>
    <xf numFmtId="0" fontId="52" fillId="0" borderId="7" xfId="4" applyFont="1" applyBorder="1" applyAlignment="1">
      <alignment horizontal="center" wrapText="1"/>
    </xf>
    <xf numFmtId="0" fontId="4" fillId="0" borderId="10" xfId="4" applyFont="1" applyBorder="1" applyAlignment="1">
      <alignment horizontal="center" vertical="center" wrapText="1"/>
    </xf>
    <xf numFmtId="0" fontId="9" fillId="0" borderId="0" xfId="4" applyFont="1" applyAlignment="1">
      <alignment horizontal="center"/>
    </xf>
    <xf numFmtId="0" fontId="17" fillId="2" borderId="31" xfId="0" applyFont="1" applyFill="1" applyBorder="1" applyAlignment="1" applyProtection="1">
      <alignment horizontal="center" vertical="center"/>
      <protection hidden="1"/>
    </xf>
  </cellXfs>
  <cellStyles count="8">
    <cellStyle name="Hyperlink" xfId="2" builtinId="8"/>
    <cellStyle name="Normal" xfId="0" builtinId="0"/>
    <cellStyle name="Normal 2" xfId="1" xr:uid="{00000000-0005-0000-0000-000002000000}"/>
    <cellStyle name="Normal 2 2" xfId="5" xr:uid="{00000000-0005-0000-0000-000003000000}"/>
    <cellStyle name="Normal 2 3" xfId="7" xr:uid="{2C9E4EFD-85A2-4DAB-908A-BE5AABC22541}"/>
    <cellStyle name="Normal 3" xfId="3" xr:uid="{00000000-0005-0000-0000-000004000000}"/>
    <cellStyle name="Normal 4" xfId="4" xr:uid="{00000000-0005-0000-0000-000005000000}"/>
    <cellStyle name="Normal 4 2" xfId="6" xr:uid="{00000000-0005-0000-0000-000006000000}"/>
  </cellStyles>
  <dxfs count="0"/>
  <tableStyles count="0" defaultTableStyle="TableStyleMedium9" defaultPivotStyle="PivotStyleLight16"/>
  <colors>
    <mruColors>
      <color rgb="FF666666"/>
      <color rgb="FFE69B1E"/>
      <color rgb="FFA5A9AD"/>
      <color rgb="FF6776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Projecties groeiscenario 1</c:v>
          </c:tx>
          <c:spPr>
            <a:ln w="28575" cap="rnd">
              <a:solidFill>
                <a:schemeClr val="tx1"/>
              </a:solidFill>
              <a:prstDash val="sysDash"/>
              <a:round/>
            </a:ln>
            <a:effectLst/>
          </c:spPr>
          <c:marker>
            <c:symbol val="none"/>
          </c:marker>
          <c:dPt>
            <c:idx val="1"/>
            <c:marker>
              <c:symbol val="none"/>
            </c:marker>
            <c:bubble3D val="0"/>
            <c:spPr>
              <a:ln w="28575" cap="rnd">
                <a:noFill/>
                <a:prstDash val="sysDash"/>
                <a:round/>
              </a:ln>
              <a:effectLst/>
            </c:spPr>
            <c:extLst>
              <c:ext xmlns:c16="http://schemas.microsoft.com/office/drawing/2014/chart" uri="{C3380CC4-5D6E-409C-BE32-E72D297353CC}">
                <c16:uniqueId val="{00000001-7ECA-44A0-A20E-BB3E3254C72C}"/>
              </c:ext>
            </c:extLst>
          </c:dPt>
          <c:dPt>
            <c:idx val="2"/>
            <c:marker>
              <c:symbol val="none"/>
            </c:marker>
            <c:bubble3D val="0"/>
            <c:spPr>
              <a:ln w="28575" cap="rnd">
                <a:noFill/>
                <a:prstDash val="sysDash"/>
                <a:round/>
              </a:ln>
              <a:effectLst/>
            </c:spPr>
            <c:extLst>
              <c:ext xmlns:c16="http://schemas.microsoft.com/office/drawing/2014/chart" uri="{C3380CC4-5D6E-409C-BE32-E72D297353CC}">
                <c16:uniqueId val="{00000003-7ECA-44A0-A20E-BB3E3254C72C}"/>
              </c:ext>
            </c:extLst>
          </c:dPt>
          <c:dPt>
            <c:idx val="3"/>
            <c:marker>
              <c:symbol val="none"/>
            </c:marker>
            <c:bubble3D val="0"/>
            <c:spPr>
              <a:ln w="28575" cap="rnd">
                <a:noFill/>
                <a:prstDash val="sysDash"/>
                <a:round/>
              </a:ln>
              <a:effectLst/>
            </c:spPr>
            <c:extLst>
              <c:ext xmlns:c16="http://schemas.microsoft.com/office/drawing/2014/chart" uri="{C3380CC4-5D6E-409C-BE32-E72D297353CC}">
                <c16:uniqueId val="{00000005-7ECA-44A0-A20E-BB3E3254C72C}"/>
              </c:ext>
            </c:extLst>
          </c:dPt>
          <c:dPt>
            <c:idx val="4"/>
            <c:marker>
              <c:symbol val="none"/>
            </c:marker>
            <c:bubble3D val="0"/>
            <c:spPr>
              <a:ln w="28575" cap="rnd">
                <a:noFill/>
                <a:prstDash val="sysDash"/>
                <a:round/>
              </a:ln>
              <a:effectLst/>
            </c:spPr>
            <c:extLst>
              <c:ext xmlns:c16="http://schemas.microsoft.com/office/drawing/2014/chart" uri="{C3380CC4-5D6E-409C-BE32-E72D297353CC}">
                <c16:uniqueId val="{00000007-7ECA-44A0-A20E-BB3E3254C72C}"/>
              </c:ext>
            </c:extLst>
          </c:dPt>
          <c:dPt>
            <c:idx val="5"/>
            <c:marker>
              <c:symbol val="none"/>
            </c:marker>
            <c:bubble3D val="0"/>
            <c:spPr>
              <a:ln w="28575" cap="rnd">
                <a:noFill/>
                <a:prstDash val="sysDash"/>
                <a:round/>
              </a:ln>
              <a:effectLst/>
            </c:spPr>
            <c:extLst>
              <c:ext xmlns:c16="http://schemas.microsoft.com/office/drawing/2014/chart" uri="{C3380CC4-5D6E-409C-BE32-E72D297353CC}">
                <c16:uniqueId val="{00000009-7ECA-44A0-A20E-BB3E3254C72C}"/>
              </c:ext>
            </c:extLst>
          </c:dPt>
          <c:dPt>
            <c:idx val="7"/>
            <c:marker>
              <c:symbol val="none"/>
            </c:marker>
            <c:bubble3D val="0"/>
            <c:spPr>
              <a:ln w="28575" cap="rnd">
                <a:noFill/>
                <a:prstDash val="sysDash"/>
                <a:round/>
              </a:ln>
              <a:effectLst/>
            </c:spPr>
            <c:extLst>
              <c:ext xmlns:c16="http://schemas.microsoft.com/office/drawing/2014/chart" uri="{C3380CC4-5D6E-409C-BE32-E72D297353CC}">
                <c16:uniqueId val="{00000016-CF89-4AA1-8556-66EF0980E236}"/>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1C-7589-43A1-9483-074591B85A13}"/>
              </c:ext>
            </c:extLst>
          </c:dPt>
          <c:dPt>
            <c:idx val="10"/>
            <c:marker>
              <c:symbol val="none"/>
            </c:marker>
            <c:bubble3D val="0"/>
            <c:spPr>
              <a:ln w="28575" cap="rnd">
                <a:noFill/>
                <a:prstDash val="sysDash"/>
                <a:round/>
              </a:ln>
              <a:effectLst/>
            </c:spPr>
            <c:extLst>
              <c:ext xmlns:c16="http://schemas.microsoft.com/office/drawing/2014/chart" uri="{C3380CC4-5D6E-409C-BE32-E72D297353CC}">
                <c16:uniqueId val="{00000021-A55D-4C4C-9EB3-45239FC50CFB}"/>
              </c:ext>
            </c:extLst>
          </c:dPt>
          <c:cat>
            <c:strRef>
              <c:f>('Tool NACE-sectoren'!$D$101:$D$110,'Tool NACE-sectoren'!$D$112:$D$117)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('Tool NACE-sectoren'!$L$101:$L$110,'Tool NACE-sectoren'!$L$112:$L$117)</c:f>
              <c:numCache>
                <c:formatCode>#\ ##0</c:formatCode>
                <c:ptCount val="16"/>
                <c:pt idx="0">
                  <c:v>8867.048933067912</c:v>
                </c:pt>
                <c:pt idx="1">
                  <c:v>8782.7660184711731</c:v>
                </c:pt>
                <c:pt idx="2">
                  <c:v>8824.0031273190962</c:v>
                </c:pt>
                <c:pt idx="3">
                  <c:v>9160.6136020270023</c:v>
                </c:pt>
                <c:pt idx="4">
                  <c:v>9125.3894647679717</c:v>
                </c:pt>
                <c:pt idx="5">
                  <c:v>9464.4557602739915</c:v>
                </c:pt>
                <c:pt idx="6">
                  <c:v>9411.9125250841753</c:v>
                </c:pt>
                <c:pt idx="7">
                  <c:v>9997.3076738814871</c:v>
                </c:pt>
                <c:pt idx="8">
                  <c:v>9663.7439600275102</c:v>
                </c:pt>
                <c:pt idx="9">
                  <c:v>9818.8425210599034</c:v>
                </c:pt>
                <c:pt idx="10">
                  <c:v>10082.797177520892</c:v>
                </c:pt>
                <c:pt idx="11">
                  <c:v>10287.937181325118</c:v>
                </c:pt>
                <c:pt idx="12">
                  <c:v>10491.318586700187</c:v>
                </c:pt>
                <c:pt idx="13">
                  <c:v>10680.563199290609</c:v>
                </c:pt>
                <c:pt idx="14">
                  <c:v>10885.675376408326</c:v>
                </c:pt>
                <c:pt idx="15">
                  <c:v>11067.806008183914</c:v>
                </c:pt>
              </c:numCache>
            </c:numRef>
          </c:val>
          <c:smooth val="0"/>
          <c:extLst>
            <c:ext xmlns:c16="http://schemas.microsoft.com/office/drawing/2014/chart" uri="{C3380CC4-5D6E-409C-BE32-E72D297353CC}">
              <c16:uniqueId val="{0000000A-7ECA-44A0-A20E-BB3E3254C72C}"/>
            </c:ext>
          </c:extLst>
        </c:ser>
        <c:ser>
          <c:idx val="1"/>
          <c:order val="1"/>
          <c:tx>
            <c:v>Projecties groeiscenario 2</c:v>
          </c:tx>
          <c:spPr>
            <a:ln w="28575" cap="rnd">
              <a:solidFill>
                <a:schemeClr val="tx1"/>
              </a:solidFill>
              <a:prstDash val="sysDot"/>
              <a:round/>
            </a:ln>
            <a:effectLst/>
          </c:spPr>
          <c:marker>
            <c:symbol val="none"/>
          </c:marker>
          <c:dPt>
            <c:idx val="1"/>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C-7ECA-44A0-A20E-BB3E3254C72C}"/>
              </c:ext>
            </c:extLst>
          </c:dPt>
          <c:dPt>
            <c:idx val="2"/>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E-7ECA-44A0-A20E-BB3E3254C72C}"/>
              </c:ext>
            </c:extLst>
          </c:dPt>
          <c:dPt>
            <c:idx val="3"/>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0-7ECA-44A0-A20E-BB3E3254C72C}"/>
              </c:ext>
            </c:extLst>
          </c:dPt>
          <c:dPt>
            <c:idx val="4"/>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2-7ECA-44A0-A20E-BB3E3254C72C}"/>
              </c:ext>
            </c:extLst>
          </c:dPt>
          <c:dPt>
            <c:idx val="5"/>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4-7ECA-44A0-A20E-BB3E3254C72C}"/>
              </c:ext>
            </c:extLst>
          </c:dPt>
          <c:dPt>
            <c:idx val="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7-CF89-4AA1-8556-66EF0980E236}"/>
              </c:ext>
            </c:extLst>
          </c:dPt>
          <c:dPt>
            <c:idx val="7"/>
            <c:marker>
              <c:symbol val="none"/>
            </c:marker>
            <c:bubble3D val="0"/>
            <c:spPr>
              <a:ln w="28575" cap="rnd" cmpd="sng">
                <a:solidFill>
                  <a:schemeClr val="tx1"/>
                </a:solidFill>
                <a:prstDash val="solid"/>
                <a:round/>
              </a:ln>
              <a:effectLst/>
            </c:spPr>
            <c:extLst>
              <c:ext xmlns:c16="http://schemas.microsoft.com/office/drawing/2014/chart" uri="{C3380CC4-5D6E-409C-BE32-E72D297353CC}">
                <c16:uniqueId val="{00000015-CF89-4AA1-8556-66EF0980E236}"/>
              </c:ext>
            </c:extLst>
          </c:dPt>
          <c:dPt>
            <c:idx val="8"/>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A-7589-43A1-9483-074591B85A13}"/>
              </c:ext>
            </c:extLst>
          </c:dPt>
          <c:dPt>
            <c:idx val="9"/>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B-7589-43A1-9483-074591B85A13}"/>
              </c:ext>
            </c:extLst>
          </c:dPt>
          <c:dPt>
            <c:idx val="10"/>
            <c:marker>
              <c:symbol val="none"/>
            </c:marker>
            <c:bubble3D val="0"/>
            <c:spPr>
              <a:ln w="28575" cap="rnd">
                <a:noFill/>
                <a:prstDash val="sysDot"/>
                <a:round/>
              </a:ln>
              <a:effectLst/>
            </c:spPr>
            <c:extLst>
              <c:ext xmlns:c16="http://schemas.microsoft.com/office/drawing/2014/chart" uri="{C3380CC4-5D6E-409C-BE32-E72D297353CC}">
                <c16:uniqueId val="{00000020-A55D-4C4C-9EB3-45239FC50CFB}"/>
              </c:ext>
            </c:extLst>
          </c:dPt>
          <c:cat>
            <c:strRef>
              <c:f>('Tool NACE-sectoren'!$D$101:$D$110,'Tool NACE-sectoren'!$D$112:$D$117)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('Tool NACE-sectoren'!$L$101:$L$110,'Tool NACE-sectoren'!$L$119:$L$124)</c:f>
              <c:numCache>
                <c:formatCode>#\ ##0</c:formatCode>
                <c:ptCount val="16"/>
                <c:pt idx="0">
                  <c:v>8867.048933067912</c:v>
                </c:pt>
                <c:pt idx="1">
                  <c:v>8782.7660184711731</c:v>
                </c:pt>
                <c:pt idx="2">
                  <c:v>8824.0031273190962</c:v>
                </c:pt>
                <c:pt idx="3">
                  <c:v>9160.6136020270023</c:v>
                </c:pt>
                <c:pt idx="4">
                  <c:v>9125.3894647679717</c:v>
                </c:pt>
                <c:pt idx="5">
                  <c:v>9464.4557602739915</c:v>
                </c:pt>
                <c:pt idx="6">
                  <c:v>9411.9125250841753</c:v>
                </c:pt>
                <c:pt idx="7">
                  <c:v>9997.3076738814871</c:v>
                </c:pt>
                <c:pt idx="8">
                  <c:v>9663.7439600275102</c:v>
                </c:pt>
                <c:pt idx="9">
                  <c:v>9818.8425210599034</c:v>
                </c:pt>
                <c:pt idx="10">
                  <c:v>9934.2970718752713</c:v>
                </c:pt>
                <c:pt idx="11">
                  <c:v>10089.267561328083</c:v>
                </c:pt>
                <c:pt idx="12">
                  <c:v>10240.766339804621</c:v>
                </c:pt>
                <c:pt idx="13">
                  <c:v>10376.630203981769</c:v>
                </c:pt>
                <c:pt idx="14">
                  <c:v>10526.505656722415</c:v>
                </c:pt>
                <c:pt idx="15">
                  <c:v>10652.253217442973</c:v>
                </c:pt>
              </c:numCache>
            </c:numRef>
          </c:val>
          <c:smooth val="0"/>
          <c:extLst>
            <c:ext xmlns:c16="http://schemas.microsoft.com/office/drawing/2014/chart" uri="{C3380CC4-5D6E-409C-BE32-E72D297353CC}">
              <c16:uniqueId val="{00000015-7ECA-44A0-A20E-BB3E3254C72C}"/>
            </c:ext>
          </c:extLst>
        </c:ser>
        <c:dLbls>
          <c:showLegendKey val="0"/>
          <c:showVal val="0"/>
          <c:showCatName val="0"/>
          <c:showSerName val="0"/>
          <c:showPercent val="0"/>
          <c:showBubbleSize val="0"/>
        </c:dLbls>
        <c:smooth val="0"/>
        <c:axId val="384314016"/>
        <c:axId val="426147792"/>
      </c:lineChart>
      <c:catAx>
        <c:axId val="3843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7792"/>
        <c:crosses val="autoZero"/>
        <c:auto val="1"/>
        <c:lblAlgn val="ctr"/>
        <c:lblOffset val="100"/>
        <c:noMultiLvlLbl val="0"/>
      </c:catAx>
      <c:valAx>
        <c:axId val="426147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38431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Groeiscenario 1</a:t>
            </a:r>
            <a:r>
              <a:rPr lang="nl-BE"/>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7919743918008116"/>
          <c:y val="0.1386798048048048"/>
          <c:w val="0.77647810589905075"/>
          <c:h val="0.61670048405837241"/>
        </c:manualLayout>
      </c:layout>
      <c:barChart>
        <c:barDir val="col"/>
        <c:grouping val="stacked"/>
        <c:varyColors val="0"/>
        <c:ser>
          <c:idx val="0"/>
          <c:order val="0"/>
          <c:tx>
            <c:v>Uitbreidingsvraag</c:v>
          </c:tx>
          <c:spPr>
            <a:solidFill>
              <a:srgbClr val="666666"/>
            </a:solidFill>
            <a:ln>
              <a:noFill/>
            </a:ln>
            <a:effectLst/>
          </c:spPr>
          <c:invertIfNegative val="0"/>
          <c:dPt>
            <c:idx val="5"/>
            <c:invertIfNegative val="0"/>
            <c:bubble3D val="0"/>
            <c:spPr>
              <a:solidFill>
                <a:srgbClr val="666666"/>
              </a:solidFill>
              <a:ln>
                <a:noFill/>
              </a:ln>
              <a:effectLst/>
            </c:spPr>
            <c:extLst>
              <c:ext xmlns:c16="http://schemas.microsoft.com/office/drawing/2014/chart" uri="{C3380CC4-5D6E-409C-BE32-E72D297353CC}">
                <c16:uniqueId val="{00000001-5050-4168-A86B-98E219892D36}"/>
              </c:ext>
            </c:extLst>
          </c:dPt>
          <c:dPt>
            <c:idx val="7"/>
            <c:invertIfNegative val="0"/>
            <c:bubble3D val="0"/>
            <c:spPr>
              <a:solidFill>
                <a:srgbClr val="666666"/>
              </a:solidFill>
              <a:ln>
                <a:noFill/>
              </a:ln>
              <a:effectLst/>
            </c:spPr>
            <c:extLst>
              <c:ext xmlns:c16="http://schemas.microsoft.com/office/drawing/2014/chart" uri="{C3380CC4-5D6E-409C-BE32-E72D297353CC}">
                <c16:uniqueId val="{00000006-9C7F-4168-BF8C-F99B251AB4BD}"/>
              </c:ext>
            </c:extLst>
          </c:dPt>
          <c:dPt>
            <c:idx val="9"/>
            <c:invertIfNegative val="0"/>
            <c:bubble3D val="0"/>
            <c:spPr>
              <a:solidFill>
                <a:srgbClr val="666666"/>
              </a:solidFill>
              <a:ln>
                <a:noFill/>
              </a:ln>
              <a:effectLst/>
            </c:spPr>
            <c:extLst>
              <c:ext xmlns:c16="http://schemas.microsoft.com/office/drawing/2014/chart" uri="{C3380CC4-5D6E-409C-BE32-E72D297353CC}">
                <c16:uniqueId val="{00000009-068F-4F5E-BF56-5E74F51D4502}"/>
              </c:ext>
            </c:extLst>
          </c:dPt>
          <c:cat>
            <c:strRef>
              <c:f>('Tool NACE-sectoren'!$D$101:$D$110,'Tool NACE-sectoren'!$D$127,'Tool NACE-sectoren'!$D$112:$D$117)</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('Tool NACE-sectoren'!$H$101:$H$110,'Tool NACE-sectoren'!$H$127,'Tool NACE-sectoren'!$H$112:$H$117)</c:f>
              <c:numCache>
                <c:formatCode>#\ ##0</c:formatCode>
                <c:ptCount val="17"/>
                <c:pt idx="0">
                  <c:v>42</c:v>
                </c:pt>
                <c:pt idx="1">
                  <c:v>65</c:v>
                </c:pt>
                <c:pt idx="2">
                  <c:v>161</c:v>
                </c:pt>
                <c:pt idx="3">
                  <c:v>949</c:v>
                </c:pt>
                <c:pt idx="4">
                  <c:v>690</c:v>
                </c:pt>
                <c:pt idx="5">
                  <c:v>1187</c:v>
                </c:pt>
                <c:pt idx="6">
                  <c:v>687</c:v>
                </c:pt>
                <c:pt idx="7">
                  <c:v>1613</c:v>
                </c:pt>
                <c:pt idx="8">
                  <c:v>347</c:v>
                </c:pt>
                <c:pt idx="9">
                  <c:v>506.99370832249406</c:v>
                </c:pt>
                <c:pt idx="11">
                  <c:v>662.51601779297926</c:v>
                </c:pt>
                <c:pt idx="12">
                  <c:v>669.67225026802771</c:v>
                </c:pt>
                <c:pt idx="13">
                  <c:v>676.90578149789508</c:v>
                </c:pt>
                <c:pt idx="14">
                  <c:v>684.21744643278362</c:v>
                </c:pt>
                <c:pt idx="15">
                  <c:v>691.60808904169244</c:v>
                </c:pt>
                <c:pt idx="16">
                  <c:v>699.07856240966066</c:v>
                </c:pt>
              </c:numCache>
            </c:numRef>
          </c:val>
          <c:extLst>
            <c:ext xmlns:c16="http://schemas.microsoft.com/office/drawing/2014/chart" uri="{C3380CC4-5D6E-409C-BE32-E72D297353CC}">
              <c16:uniqueId val="{00000002-5050-4168-A86B-98E219892D36}"/>
            </c:ext>
          </c:extLst>
        </c:ser>
        <c:ser>
          <c:idx val="1"/>
          <c:order val="1"/>
          <c:tx>
            <c:v>Vervangingsvraag</c:v>
          </c:tx>
          <c:spPr>
            <a:solidFill>
              <a:srgbClr val="E69B1E"/>
            </a:solidFill>
            <a:ln>
              <a:noFill/>
            </a:ln>
            <a:effectLst/>
          </c:spPr>
          <c:invertIfNegative val="0"/>
          <c:dPt>
            <c:idx val="5"/>
            <c:invertIfNegative val="0"/>
            <c:bubble3D val="0"/>
            <c:spPr>
              <a:solidFill>
                <a:srgbClr val="E69B1E"/>
              </a:solidFill>
              <a:ln>
                <a:noFill/>
              </a:ln>
              <a:effectLst/>
            </c:spPr>
            <c:extLst>
              <c:ext xmlns:c16="http://schemas.microsoft.com/office/drawing/2014/chart" uri="{C3380CC4-5D6E-409C-BE32-E72D297353CC}">
                <c16:uniqueId val="{00000004-5050-4168-A86B-98E219892D36}"/>
              </c:ext>
            </c:extLst>
          </c:dPt>
          <c:dPt>
            <c:idx val="7"/>
            <c:invertIfNegative val="0"/>
            <c:bubble3D val="0"/>
            <c:spPr>
              <a:solidFill>
                <a:srgbClr val="E69B1E"/>
              </a:solidFill>
              <a:ln>
                <a:noFill/>
              </a:ln>
              <a:effectLst/>
            </c:spPr>
            <c:extLst>
              <c:ext xmlns:c16="http://schemas.microsoft.com/office/drawing/2014/chart" uri="{C3380CC4-5D6E-409C-BE32-E72D297353CC}">
                <c16:uniqueId val="{00000005-9C7F-4168-BF8C-F99B251AB4BD}"/>
              </c:ext>
            </c:extLst>
          </c:dPt>
          <c:dPt>
            <c:idx val="9"/>
            <c:invertIfNegative val="0"/>
            <c:bubble3D val="0"/>
            <c:spPr>
              <a:solidFill>
                <a:srgbClr val="E69B1E"/>
              </a:solidFill>
              <a:ln>
                <a:noFill/>
              </a:ln>
              <a:effectLst/>
            </c:spPr>
            <c:extLst>
              <c:ext xmlns:c16="http://schemas.microsoft.com/office/drawing/2014/chart" uri="{C3380CC4-5D6E-409C-BE32-E72D297353CC}">
                <c16:uniqueId val="{00000008-068F-4F5E-BF56-5E74F51D4502}"/>
              </c:ext>
            </c:extLst>
          </c:dPt>
          <c:cat>
            <c:strRef>
              <c:f>('Tool NACE-sectoren'!$D$101:$D$110,'Tool NACE-sectoren'!$D$127,'Tool NACE-sectoren'!$D$112:$D$117)</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('Tool NACE-sectoren'!$J$101:$J$110,'Tool NACE-sectoren'!$J$127,'Tool NACE-sectoren'!$J$112:$J$117)</c:f>
              <c:numCache>
                <c:formatCode>#\ ##0</c:formatCode>
                <c:ptCount val="17"/>
                <c:pt idx="0">
                  <c:v>8825.048933067912</c:v>
                </c:pt>
                <c:pt idx="1">
                  <c:v>8717.7660184711731</c:v>
                </c:pt>
                <c:pt idx="2">
                  <c:v>8663.0031273190962</c:v>
                </c:pt>
                <c:pt idx="3">
                  <c:v>8211.6136020270023</c:v>
                </c:pt>
                <c:pt idx="4">
                  <c:v>8435.3894647679717</c:v>
                </c:pt>
                <c:pt idx="5">
                  <c:v>8277.4557602739915</c:v>
                </c:pt>
                <c:pt idx="6">
                  <c:v>8724.9125250841753</c:v>
                </c:pt>
                <c:pt idx="7">
                  <c:v>8384.3076738814871</c:v>
                </c:pt>
                <c:pt idx="8">
                  <c:v>9316.7439600275102</c:v>
                </c:pt>
                <c:pt idx="9">
                  <c:v>9311.8488127374094</c:v>
                </c:pt>
                <c:pt idx="11">
                  <c:v>9420.2811597279124</c:v>
                </c:pt>
                <c:pt idx="12">
                  <c:v>9618.2649310570905</c:v>
                </c:pt>
                <c:pt idx="13">
                  <c:v>9814.4128052022916</c:v>
                </c:pt>
                <c:pt idx="14">
                  <c:v>9996.3457528578256</c:v>
                </c:pt>
                <c:pt idx="15">
                  <c:v>10194.067287366634</c:v>
                </c:pt>
                <c:pt idx="16">
                  <c:v>10368.727445774253</c:v>
                </c:pt>
              </c:numCache>
            </c:numRef>
          </c:val>
          <c:extLst>
            <c:ext xmlns:c16="http://schemas.microsoft.com/office/drawing/2014/chart" uri="{C3380CC4-5D6E-409C-BE32-E72D297353CC}">
              <c16:uniqueId val="{00000005-5050-4168-A86B-98E219892D36}"/>
            </c:ext>
          </c:extLst>
        </c:ser>
        <c:dLbls>
          <c:showLegendKey val="0"/>
          <c:showVal val="0"/>
          <c:showCatName val="0"/>
          <c:showSerName val="0"/>
          <c:showPercent val="0"/>
          <c:showBubbleSize val="0"/>
        </c:dLbls>
        <c:gapWidth val="10"/>
        <c:overlap val="100"/>
        <c:axId val="426149752"/>
        <c:axId val="426150144"/>
      </c:barChart>
      <c:catAx>
        <c:axId val="426149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50144"/>
        <c:crosses val="autoZero"/>
        <c:auto val="1"/>
        <c:lblAlgn val="ctr"/>
        <c:lblOffset val="100"/>
        <c:noMultiLvlLbl val="0"/>
      </c:catAx>
      <c:valAx>
        <c:axId val="426150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1.3350382286443811E-2"/>
              <c:y val="0.253541555214800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49752"/>
        <c:crosses val="autoZero"/>
        <c:crossBetween val="between"/>
      </c:valAx>
      <c:spPr>
        <a:noFill/>
        <a:ln>
          <a:noFill/>
        </a:ln>
        <a:effectLst/>
      </c:spPr>
    </c:plotArea>
    <c:legend>
      <c:legendPos val="b"/>
      <c:layout>
        <c:manualLayout>
          <c:xMode val="edge"/>
          <c:yMode val="edge"/>
          <c:x val="0.19808981481481483"/>
          <c:y val="0.89900290697674423"/>
          <c:w val="0.64279444444444445"/>
          <c:h val="7.91521317829457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leeftijdsverdeling</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4105033416875523"/>
          <c:y val="0.13897638263832335"/>
          <c:w val="0.84586173767752715"/>
          <c:h val="0.6395243902439024"/>
        </c:manualLayout>
      </c:layout>
      <c:lineChart>
        <c:grouping val="standard"/>
        <c:varyColors val="0"/>
        <c:ser>
          <c:idx val="0"/>
          <c:order val="0"/>
          <c:tx>
            <c:strRef>
              <c:f>'data NACE'!$AC$12</c:f>
              <c:strCache>
                <c:ptCount val="1"/>
                <c:pt idx="0">
                  <c:v>2015</c:v>
                </c:pt>
              </c:strCache>
            </c:strRef>
          </c:tx>
          <c:spPr>
            <a:ln w="25400" cap="flat" cmpd="sng" algn="ctr">
              <a:solidFill>
                <a:schemeClr val="dk1"/>
              </a:solidFill>
              <a:prstDash val="solid"/>
              <a:round/>
            </a:ln>
            <a:effectLst/>
          </c:spPr>
          <c:marker>
            <c:symbol val="none"/>
          </c:marker>
          <c:cat>
            <c:strRef>
              <c:f>'data NACE'!$AB$13:$AB$23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NACE'!$AC$13:$AC$23</c:f>
              <c:numCache>
                <c:formatCode>0</c:formatCode>
                <c:ptCount val="11"/>
                <c:pt idx="0">
                  <c:v>515</c:v>
                </c:pt>
                <c:pt idx="1">
                  <c:v>3750</c:v>
                </c:pt>
                <c:pt idx="2">
                  <c:v>5746</c:v>
                </c:pt>
                <c:pt idx="3">
                  <c:v>6432</c:v>
                </c:pt>
                <c:pt idx="4">
                  <c:v>6999</c:v>
                </c:pt>
                <c:pt idx="5">
                  <c:v>7871</c:v>
                </c:pt>
                <c:pt idx="6">
                  <c:v>8657</c:v>
                </c:pt>
                <c:pt idx="7">
                  <c:v>8241</c:v>
                </c:pt>
                <c:pt idx="8">
                  <c:v>5082</c:v>
                </c:pt>
                <c:pt idx="9">
                  <c:v>1507</c:v>
                </c:pt>
                <c:pt idx="10">
                  <c:v>329</c:v>
                </c:pt>
              </c:numCache>
            </c:numRef>
          </c:val>
          <c:smooth val="0"/>
          <c:extLst>
            <c:ext xmlns:c16="http://schemas.microsoft.com/office/drawing/2014/chart" uri="{C3380CC4-5D6E-409C-BE32-E72D297353CC}">
              <c16:uniqueId val="{00000000-89DB-432F-98A9-FC2FFCD89232}"/>
            </c:ext>
          </c:extLst>
        </c:ser>
        <c:ser>
          <c:idx val="1"/>
          <c:order val="1"/>
          <c:tx>
            <c:strRef>
              <c:f>'data NACE'!$AD$12</c:f>
              <c:strCache>
                <c:ptCount val="1"/>
                <c:pt idx="0">
                  <c:v>2020</c:v>
                </c:pt>
              </c:strCache>
            </c:strRef>
          </c:tx>
          <c:spPr>
            <a:ln w="28575" cap="rnd">
              <a:solidFill>
                <a:srgbClr val="A5A9AD"/>
              </a:solidFill>
              <a:round/>
            </a:ln>
            <a:effectLst/>
          </c:spPr>
          <c:marker>
            <c:symbol val="none"/>
          </c:marker>
          <c:cat>
            <c:strRef>
              <c:f>'data NACE'!$AB$13:$AB$23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NACE'!$AD$13:$AD$23</c:f>
              <c:numCache>
                <c:formatCode>0</c:formatCode>
                <c:ptCount val="11"/>
                <c:pt idx="0">
                  <c:v>330</c:v>
                </c:pt>
                <c:pt idx="1">
                  <c:v>3288</c:v>
                </c:pt>
                <c:pt idx="2">
                  <c:v>6146</c:v>
                </c:pt>
                <c:pt idx="3">
                  <c:v>6707</c:v>
                </c:pt>
                <c:pt idx="4">
                  <c:v>6978</c:v>
                </c:pt>
                <c:pt idx="5">
                  <c:v>7378</c:v>
                </c:pt>
                <c:pt idx="6">
                  <c:v>8091</c:v>
                </c:pt>
                <c:pt idx="7">
                  <c:v>8466</c:v>
                </c:pt>
                <c:pt idx="8">
                  <c:v>7645</c:v>
                </c:pt>
                <c:pt idx="9">
                  <c:v>2635</c:v>
                </c:pt>
                <c:pt idx="10">
                  <c:v>517</c:v>
                </c:pt>
              </c:numCache>
            </c:numRef>
          </c:val>
          <c:smooth val="0"/>
          <c:extLst>
            <c:ext xmlns:c16="http://schemas.microsoft.com/office/drawing/2014/chart" uri="{C3380CC4-5D6E-409C-BE32-E72D297353CC}">
              <c16:uniqueId val="{00000001-89DB-432F-98A9-FC2FFCD89232}"/>
            </c:ext>
          </c:extLst>
        </c:ser>
        <c:ser>
          <c:idx val="2"/>
          <c:order val="2"/>
          <c:tx>
            <c:strRef>
              <c:f>'data NACE'!$AE$12</c:f>
              <c:strCache>
                <c:ptCount val="1"/>
                <c:pt idx="0">
                  <c:v>2025</c:v>
                </c:pt>
              </c:strCache>
            </c:strRef>
          </c:tx>
          <c:spPr>
            <a:ln w="28575" cap="rnd">
              <a:solidFill>
                <a:srgbClr val="E69B1E"/>
              </a:solidFill>
              <a:prstDash val="sysDash"/>
              <a:round/>
            </a:ln>
            <a:effectLst/>
          </c:spPr>
          <c:marker>
            <c:symbol val="none"/>
          </c:marker>
          <c:dPt>
            <c:idx val="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3-89DB-432F-98A9-FC2FFCD89232}"/>
              </c:ext>
            </c:extLst>
          </c:dPt>
          <c:dPt>
            <c:idx val="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5-89DB-432F-98A9-FC2FFCD89232}"/>
              </c:ext>
            </c:extLst>
          </c:dPt>
          <c:dPt>
            <c:idx val="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7-89DB-432F-98A9-FC2FFCD89232}"/>
              </c:ext>
            </c:extLst>
          </c:dPt>
          <c:cat>
            <c:strRef>
              <c:f>'data NACE'!$AB$13:$AB$23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NACE'!$AJ$13:$AJ$23</c:f>
              <c:numCache>
                <c:formatCode>0</c:formatCode>
                <c:ptCount val="11"/>
                <c:pt idx="0">
                  <c:v>444.30190022189333</c:v>
                </c:pt>
                <c:pt idx="1">
                  <c:v>3561.7022526222727</c:v>
                </c:pt>
                <c:pt idx="2">
                  <c:v>6266.9678292544995</c:v>
                </c:pt>
                <c:pt idx="3">
                  <c:v>7020.3685420925003</c:v>
                </c:pt>
                <c:pt idx="4">
                  <c:v>7423.2352004253062</c:v>
                </c:pt>
                <c:pt idx="5">
                  <c:v>7589.541949487525</c:v>
                </c:pt>
                <c:pt idx="6">
                  <c:v>7998.1227280477897</c:v>
                </c:pt>
                <c:pt idx="7">
                  <c:v>8213.8592651037616</c:v>
                </c:pt>
                <c:pt idx="8">
                  <c:v>8025.6614190974906</c:v>
                </c:pt>
                <c:pt idx="9">
                  <c:v>4234.1292071856142</c:v>
                </c:pt>
                <c:pt idx="10">
                  <c:v>1219.6194325768404</c:v>
                </c:pt>
              </c:numCache>
            </c:numRef>
          </c:val>
          <c:smooth val="0"/>
          <c:extLst>
            <c:ext xmlns:c16="http://schemas.microsoft.com/office/drawing/2014/chart" uri="{C3380CC4-5D6E-409C-BE32-E72D297353CC}">
              <c16:uniqueId val="{00000008-89DB-432F-98A9-FC2FFCD89232}"/>
            </c:ext>
          </c:extLst>
        </c:ser>
        <c:ser>
          <c:idx val="3"/>
          <c:order val="3"/>
          <c:tx>
            <c:strRef>
              <c:f>'data NACE'!$AF$12</c:f>
              <c:strCache>
                <c:ptCount val="1"/>
                <c:pt idx="0">
                  <c:v>2030</c:v>
                </c:pt>
              </c:strCache>
            </c:strRef>
          </c:tx>
          <c:spPr>
            <a:ln w="28575" cap="rnd">
              <a:solidFill>
                <a:srgbClr val="E69B1E"/>
              </a:solidFill>
              <a:prstDash val="sysDot"/>
              <a:round/>
            </a:ln>
            <a:effectLst/>
          </c:spPr>
          <c:marker>
            <c:symbol val="none"/>
          </c:marker>
          <c:dPt>
            <c:idx val="1"/>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A-89DB-432F-98A9-FC2FFCD89232}"/>
              </c:ext>
            </c:extLst>
          </c:dPt>
          <c:dPt>
            <c:idx val="2"/>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C-89DB-432F-98A9-FC2FFCD89232}"/>
              </c:ext>
            </c:extLst>
          </c:dPt>
          <c:dPt>
            <c:idx val="3"/>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E-89DB-432F-98A9-FC2FFCD89232}"/>
              </c:ext>
            </c:extLst>
          </c:dPt>
          <c:cat>
            <c:strRef>
              <c:f>'data NACE'!$AB$13:$AB$23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NACE'!$AK$13:$AK$23</c:f>
              <c:numCache>
                <c:formatCode>0</c:formatCode>
                <c:ptCount val="11"/>
                <c:pt idx="0">
                  <c:v>528.74566257853053</c:v>
                </c:pt>
                <c:pt idx="1">
                  <c:v>4238.6373241475731</c:v>
                </c:pt>
                <c:pt idx="2">
                  <c:v>7458.0641126734099</c:v>
                </c:pt>
                <c:pt idx="3">
                  <c:v>7544.4150961425203</c:v>
                </c:pt>
                <c:pt idx="4">
                  <c:v>7496.301758288625</c:v>
                </c:pt>
                <c:pt idx="5">
                  <c:v>7926.4800347008677</c:v>
                </c:pt>
                <c:pt idx="6">
                  <c:v>8104.061249694857</c:v>
                </c:pt>
                <c:pt idx="7">
                  <c:v>8104.3117156051085</c:v>
                </c:pt>
                <c:pt idx="8">
                  <c:v>7549.2537668602909</c:v>
                </c:pt>
                <c:pt idx="9">
                  <c:v>4113.257270423197</c:v>
                </c:pt>
                <c:pt idx="10">
                  <c:v>2355.4638646505514</c:v>
                </c:pt>
              </c:numCache>
            </c:numRef>
          </c:val>
          <c:smooth val="0"/>
          <c:extLst>
            <c:ext xmlns:c16="http://schemas.microsoft.com/office/drawing/2014/chart" uri="{C3380CC4-5D6E-409C-BE32-E72D297353CC}">
              <c16:uniqueId val="{0000000F-89DB-432F-98A9-FC2FFCD89232}"/>
            </c:ext>
          </c:extLst>
        </c:ser>
        <c:dLbls>
          <c:showLegendKey val="0"/>
          <c:showVal val="0"/>
          <c:showCatName val="0"/>
          <c:showSerName val="0"/>
          <c:showPercent val="0"/>
          <c:showBubbleSize val="0"/>
        </c:dLbls>
        <c:smooth val="0"/>
        <c:axId val="426150928"/>
        <c:axId val="426148576"/>
      </c:lineChart>
      <c:catAx>
        <c:axId val="42615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BE"/>
          </a:p>
        </c:txPr>
        <c:crossAx val="426148576"/>
        <c:crosses val="autoZero"/>
        <c:auto val="1"/>
        <c:lblAlgn val="ctr"/>
        <c:lblOffset val="100"/>
        <c:noMultiLvlLbl val="0"/>
      </c:catAx>
      <c:valAx>
        <c:axId val="4261485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1.4156355455568051E-2"/>
              <c:y val="0.290091124661246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50928"/>
        <c:crosses val="autoZero"/>
        <c:crossBetween val="between"/>
      </c:valAx>
      <c:spPr>
        <a:noFill/>
        <a:ln>
          <a:noFill/>
        </a:ln>
        <a:effectLst/>
      </c:spPr>
    </c:plotArea>
    <c:legend>
      <c:legendPos val="b"/>
      <c:layout>
        <c:manualLayout>
          <c:xMode val="edge"/>
          <c:yMode val="edge"/>
          <c:x val="0.11705597669702594"/>
          <c:y val="0.86159381456479844"/>
          <c:w val="0.78225461836828625"/>
          <c:h val="0.1207673715436792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55+ (n)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spPr>
            <a:solidFill>
              <a:srgbClr val="E69B1E"/>
            </a:solidFill>
            <a:ln>
              <a:noFill/>
            </a:ln>
            <a:effectLst/>
          </c:spPr>
          <c:invertIfNegative val="0"/>
          <c:dPt>
            <c:idx val="2"/>
            <c:invertIfNegative val="0"/>
            <c:bubble3D val="0"/>
            <c:spPr>
              <a:pattFill prst="wdUpDiag">
                <a:fgClr>
                  <a:srgbClr val="E69B1E"/>
                </a:fgClr>
                <a:bgClr>
                  <a:schemeClr val="bg1"/>
                </a:bgClr>
              </a:pattFill>
              <a:ln>
                <a:noFill/>
              </a:ln>
              <a:effectLst/>
            </c:spPr>
            <c:extLst>
              <c:ext xmlns:c16="http://schemas.microsoft.com/office/drawing/2014/chart" uri="{C3380CC4-5D6E-409C-BE32-E72D297353CC}">
                <c16:uniqueId val="{00000001-7CA5-437B-AF1A-488AA3E611E9}"/>
              </c:ext>
            </c:extLst>
          </c:dPt>
          <c:dPt>
            <c:idx val="3"/>
            <c:invertIfNegative val="0"/>
            <c:bubble3D val="0"/>
            <c:spPr>
              <a:pattFill prst="wdUpDiag">
                <a:fgClr>
                  <a:srgbClr val="E69B1E"/>
                </a:fgClr>
                <a:bgClr>
                  <a:schemeClr val="bg1"/>
                </a:bgClr>
              </a:pattFill>
              <a:ln>
                <a:noFill/>
              </a:ln>
              <a:effectLst/>
            </c:spPr>
            <c:extLst>
              <c:ext xmlns:c16="http://schemas.microsoft.com/office/drawing/2014/chart" uri="{C3380CC4-5D6E-409C-BE32-E72D297353CC}">
                <c16:uniqueId val="{00000003-7CA5-437B-AF1A-488AA3E611E9}"/>
              </c:ext>
            </c:extLst>
          </c:dPt>
          <c:cat>
            <c:numRef>
              <c:f>'data NACE'!$AM$12:$AP$12</c:f>
              <c:numCache>
                <c:formatCode>General</c:formatCode>
                <c:ptCount val="4"/>
                <c:pt idx="0">
                  <c:v>2015</c:v>
                </c:pt>
                <c:pt idx="1">
                  <c:v>2020</c:v>
                </c:pt>
                <c:pt idx="2">
                  <c:v>2025</c:v>
                </c:pt>
                <c:pt idx="3">
                  <c:v>2030</c:v>
                </c:pt>
              </c:numCache>
            </c:numRef>
          </c:cat>
          <c:val>
            <c:numRef>
              <c:f>'data NACE'!$AM$13:$AP$13</c:f>
              <c:numCache>
                <c:formatCode>0</c:formatCode>
                <c:ptCount val="4"/>
                <c:pt idx="0">
                  <c:v>6918</c:v>
                </c:pt>
                <c:pt idx="1">
                  <c:v>10797</c:v>
                </c:pt>
                <c:pt idx="2">
                  <c:v>13479.410058859947</c:v>
                </c:pt>
                <c:pt idx="3">
                  <c:v>14017.97490193404</c:v>
                </c:pt>
              </c:numCache>
            </c:numRef>
          </c:val>
          <c:extLst>
            <c:ext xmlns:c16="http://schemas.microsoft.com/office/drawing/2014/chart" uri="{C3380CC4-5D6E-409C-BE32-E72D297353CC}">
              <c16:uniqueId val="{00000004-7CA5-437B-AF1A-488AA3E611E9}"/>
            </c:ext>
          </c:extLst>
        </c:ser>
        <c:dLbls>
          <c:showLegendKey val="0"/>
          <c:showVal val="0"/>
          <c:showCatName val="0"/>
          <c:showSerName val="0"/>
          <c:showPercent val="0"/>
          <c:showBubbleSize val="0"/>
        </c:dLbls>
        <c:gapWidth val="149"/>
        <c:axId val="426150536"/>
        <c:axId val="426149360"/>
      </c:barChart>
      <c:catAx>
        <c:axId val="42615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9360"/>
        <c:crosses val="autoZero"/>
        <c:auto val="1"/>
        <c:lblAlgn val="ctr"/>
        <c:lblOffset val="100"/>
        <c:noMultiLvlLbl val="0"/>
      </c:catAx>
      <c:valAx>
        <c:axId val="4261493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2.5656565656565655E-2"/>
              <c:y val="0.276167005420054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5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uitstroom 55+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v>Uitstroom 55+ (linkeras)</c:v>
          </c:tx>
          <c:spPr>
            <a:ln w="28575" cap="rnd">
              <a:solidFill>
                <a:sysClr val="windowText" lastClr="000000"/>
              </a:solidFill>
              <a:prstDash val="solid"/>
              <a:round/>
            </a:ln>
            <a:effectLst/>
          </c:spPr>
          <c:marker>
            <c:symbol val="none"/>
          </c:marker>
          <c:dPt>
            <c:idx val="1"/>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A399-4136-A77C-3A8CBA7DAF3B}"/>
              </c:ext>
            </c:extLst>
          </c:dPt>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A399-4136-A77C-3A8CBA7DAF3B}"/>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A399-4136-A77C-3A8CBA7DAF3B}"/>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A399-4136-A77C-3A8CBA7DAF3B}"/>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A399-4136-A77C-3A8CBA7DAF3B}"/>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A399-4136-A77C-3A8CBA7DAF3B}"/>
              </c:ext>
            </c:extLst>
          </c:dPt>
          <c:dPt>
            <c:idx val="7"/>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D-A399-4136-A77C-3A8CBA7DAF3B}"/>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F-A399-4136-A77C-3A8CBA7DAF3B}"/>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11-A399-4136-A77C-3A8CBA7DAF3B}"/>
              </c:ext>
            </c:extLst>
          </c:dPt>
          <c:dPt>
            <c:idx val="10"/>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A399-4136-A77C-3A8CBA7DAF3B}"/>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A399-4136-A77C-3A8CBA7DAF3B}"/>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A399-4136-A77C-3A8CBA7DAF3B}"/>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A399-4136-A77C-3A8CBA7DAF3B}"/>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A399-4136-A77C-3A8CBA7DAF3B}"/>
              </c:ext>
            </c:extLst>
          </c:dPt>
          <c:cat>
            <c:strRef>
              <c:f>'data NACE'!$AC$27:$AR$27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'data NACE'!$AC$40:$AR$40</c:f>
              <c:numCache>
                <c:formatCode>0</c:formatCode>
                <c:ptCount val="16"/>
                <c:pt idx="0">
                  <c:v>859.26362839852277</c:v>
                </c:pt>
                <c:pt idx="1">
                  <c:v>898.36812350614173</c:v>
                </c:pt>
                <c:pt idx="2">
                  <c:v>968.06267015857861</c:v>
                </c:pt>
                <c:pt idx="3">
                  <c:v>1008.0366438346676</c:v>
                </c:pt>
                <c:pt idx="4">
                  <c:v>1121.3485467050868</c:v>
                </c:pt>
                <c:pt idx="5">
                  <c:v>1208.5943934240702</c:v>
                </c:pt>
                <c:pt idx="6">
                  <c:v>1381.4395286224171</c:v>
                </c:pt>
                <c:pt idx="7">
                  <c:v>1388.9212845332906</c:v>
                </c:pt>
                <c:pt idx="8">
                  <c:v>1641.610743115554</c:v>
                </c:pt>
                <c:pt idx="9">
                  <c:v>1786.1333967159555</c:v>
                </c:pt>
                <c:pt idx="10">
                  <c:v>1843.7390969921246</c:v>
                </c:pt>
                <c:pt idx="11">
                  <c:v>1948.4707768696753</c:v>
                </c:pt>
                <c:pt idx="12">
                  <c:v>2010.1972474328361</c:v>
                </c:pt>
                <c:pt idx="13">
                  <c:v>2061.556776539669</c:v>
                </c:pt>
                <c:pt idx="14">
                  <c:v>2100.6578458094514</c:v>
                </c:pt>
                <c:pt idx="15">
                  <c:v>2109.0491733635672</c:v>
                </c:pt>
              </c:numCache>
            </c:numRef>
          </c:val>
          <c:smooth val="0"/>
          <c:extLst>
            <c:ext xmlns:c16="http://schemas.microsoft.com/office/drawing/2014/chart" uri="{C3380CC4-5D6E-409C-BE32-E72D297353CC}">
              <c16:uniqueId val="{0000001C-A399-4136-A77C-3A8CBA7DAF3B}"/>
            </c:ext>
          </c:extLst>
        </c:ser>
        <c:dLbls>
          <c:showLegendKey val="0"/>
          <c:showVal val="0"/>
          <c:showCatName val="0"/>
          <c:showSerName val="0"/>
          <c:showPercent val="0"/>
          <c:showBubbleSize val="0"/>
        </c:dLbls>
        <c:marker val="1"/>
        <c:smooth val="0"/>
        <c:axId val="431218912"/>
        <c:axId val="431220088"/>
      </c:lineChart>
      <c:lineChart>
        <c:grouping val="standard"/>
        <c:varyColors val="0"/>
        <c:ser>
          <c:idx val="0"/>
          <c:order val="1"/>
          <c:tx>
            <c:v>Aandeel 55+in totale uitstroom (rechteras)</c:v>
          </c:tx>
          <c:spPr>
            <a:ln w="28575" cap="rnd">
              <a:solidFill>
                <a:srgbClr val="E69B1E"/>
              </a:solidFill>
              <a:round/>
            </a:ln>
            <a:effectLst/>
          </c:spPr>
          <c:marker>
            <c:symbol val="none"/>
          </c:marker>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1E-A399-4136-A77C-3A8CBA7DAF3B}"/>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A399-4136-A77C-3A8CBA7DAF3B}"/>
              </c:ext>
            </c:extLst>
          </c:dPt>
          <c:dPt>
            <c:idx val="7"/>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A399-4136-A77C-3A8CBA7DAF3B}"/>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A399-4136-A77C-3A8CBA7DAF3B}"/>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26-A399-4136-A77C-3A8CBA7DAF3B}"/>
              </c:ext>
            </c:extLst>
          </c:dPt>
          <c:dPt>
            <c:idx val="10"/>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8-A399-4136-A77C-3A8CBA7DAF3B}"/>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A-A399-4136-A77C-3A8CBA7DAF3B}"/>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C-A399-4136-A77C-3A8CBA7DAF3B}"/>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E-A399-4136-A77C-3A8CBA7DAF3B}"/>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0-A399-4136-A77C-3A8CBA7DAF3B}"/>
              </c:ext>
            </c:extLst>
          </c:dPt>
          <c:cat>
            <c:strRef>
              <c:f>'data NACE'!$AC$27:$AR$27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'data NACE'!$AC$41:$AR$41</c:f>
              <c:numCache>
                <c:formatCode>0.0</c:formatCode>
                <c:ptCount val="16"/>
                <c:pt idx="0">
                  <c:v>9.736644350818473</c:v>
                </c:pt>
                <c:pt idx="1">
                  <c:v>10.305026787856916</c:v>
                </c:pt>
                <c:pt idx="2">
                  <c:v>11.174677602340436</c:v>
                </c:pt>
                <c:pt idx="3">
                  <c:v>12.275743753771343</c:v>
                </c:pt>
                <c:pt idx="4">
                  <c:v>13.293382023303311</c:v>
                </c:pt>
                <c:pt idx="5">
                  <c:v>14.601037183725939</c:v>
                </c:pt>
                <c:pt idx="6">
                  <c:v>15.833276547481368</c:v>
                </c:pt>
                <c:pt idx="7">
                  <c:v>16.565724190442239</c:v>
                </c:pt>
                <c:pt idx="8">
                  <c:v>17.62000490899727</c:v>
                </c:pt>
                <c:pt idx="9">
                  <c:v>19.181297212136382</c:v>
                </c:pt>
                <c:pt idx="10">
                  <c:v>19.572017710832078</c:v>
                </c:pt>
                <c:pt idx="11">
                  <c:v>20.258027729909177</c:v>
                </c:pt>
                <c:pt idx="12">
                  <c:v>20.482093909554099</c:v>
                </c:pt>
                <c:pt idx="13">
                  <c:v>20.623103957266551</c:v>
                </c:pt>
                <c:pt idx="14">
                  <c:v>20.606670395562009</c:v>
                </c:pt>
                <c:pt idx="15">
                  <c:v>20.340482324309765</c:v>
                </c:pt>
              </c:numCache>
            </c:numRef>
          </c:val>
          <c:smooth val="0"/>
          <c:extLst>
            <c:ext xmlns:c16="http://schemas.microsoft.com/office/drawing/2014/chart" uri="{C3380CC4-5D6E-409C-BE32-E72D297353CC}">
              <c16:uniqueId val="{00000031-A399-4136-A77C-3A8CBA7DAF3B}"/>
            </c:ext>
          </c:extLst>
        </c:ser>
        <c:dLbls>
          <c:showLegendKey val="0"/>
          <c:showVal val="0"/>
          <c:showCatName val="0"/>
          <c:showSerName val="0"/>
          <c:showPercent val="0"/>
          <c:showBubbleSize val="0"/>
        </c:dLbls>
        <c:marker val="1"/>
        <c:smooth val="0"/>
        <c:axId val="431227536"/>
        <c:axId val="431220480"/>
      </c:lineChart>
      <c:catAx>
        <c:axId val="43121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0088"/>
        <c:crosses val="autoZero"/>
        <c:auto val="0"/>
        <c:lblAlgn val="ctr"/>
        <c:lblOffset val="100"/>
        <c:noMultiLvlLbl val="0"/>
      </c:catAx>
      <c:valAx>
        <c:axId val="43122008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 werknemers)</a:t>
                </a:r>
              </a:p>
            </c:rich>
          </c:tx>
          <c:layout>
            <c:manualLayout>
              <c:xMode val="edge"/>
              <c:yMode val="edge"/>
              <c:x val="2.4423076923076922E-2"/>
              <c:y val="0.26569105691056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18912"/>
        <c:crosses val="autoZero"/>
        <c:crossBetween val="between"/>
      </c:valAx>
      <c:valAx>
        <c:axId val="43122048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431227536"/>
        <c:crosses val="max"/>
        <c:crossBetween val="between"/>
      </c:valAx>
      <c:catAx>
        <c:axId val="431227536"/>
        <c:scaling>
          <c:orientation val="minMax"/>
        </c:scaling>
        <c:delete val="1"/>
        <c:axPos val="b"/>
        <c:numFmt formatCode="General" sourceLinked="1"/>
        <c:majorTickMark val="out"/>
        <c:minorTickMark val="none"/>
        <c:tickLblPos val="nextTo"/>
        <c:crossAx val="431220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totale vraag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strRef>
              <c:f>'Tool NACE-sectoren'!$A$2:$O$2</c:f>
              <c:strCache>
                <c:ptCount val="1"/>
                <c:pt idx="0">
                  <c:v>10. Verv. voedingsmiddelen</c:v>
                </c:pt>
              </c:strCache>
            </c:strRef>
          </c:tx>
          <c:spPr>
            <a:ln w="28575" cap="rnd">
              <a:solidFill>
                <a:sysClr val="windowText" lastClr="000000"/>
              </a:solidFill>
              <a:prstDash val="solid"/>
              <a:round/>
            </a:ln>
            <a:effectLst/>
          </c:spPr>
          <c:marker>
            <c:symbol val="none"/>
          </c:marker>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477B-4A45-8EEA-9546B6F5735A}"/>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477B-4A45-8EEA-9546B6F5735A}"/>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477B-4A45-8EEA-9546B6F5735A}"/>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477B-4A45-8EEA-9546B6F5735A}"/>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477B-4A45-8EEA-9546B6F5735A}"/>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477B-4A45-8EEA-9546B6F5735A}"/>
              </c:ext>
            </c:extLst>
          </c:dPt>
          <c:dPt>
            <c:idx val="9"/>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D-477B-4A45-8EEA-9546B6F5735A}"/>
              </c:ext>
            </c:extLst>
          </c:dPt>
          <c:dPt>
            <c:idx val="10"/>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0F-477B-4A45-8EEA-9546B6F5735A}"/>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1-477B-4A45-8EEA-9546B6F5735A}"/>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477B-4A45-8EEA-9546B6F5735A}"/>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477B-4A45-8EEA-9546B6F5735A}"/>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477B-4A45-8EEA-9546B6F5735A}"/>
              </c:ext>
            </c:extLst>
          </c:dPt>
          <c:dPt>
            <c:idx val="15"/>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477B-4A45-8EEA-9546B6F5735A}"/>
              </c:ext>
            </c:extLst>
          </c:dPt>
          <c:dPt>
            <c:idx val="16"/>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477B-4A45-8EEA-9546B6F5735A}"/>
              </c:ext>
            </c:extLst>
          </c:dPt>
          <c:cat>
            <c:strRef>
              <c:f>Benchmarks!$O$44:$O$60</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Benchmarks!$P$44:$P$60</c:f>
              <c:numCache>
                <c:formatCode>0.0</c:formatCode>
                <c:ptCount val="17"/>
                <c:pt idx="0">
                  <c:v>16.096445500876637</c:v>
                </c:pt>
                <c:pt idx="1">
                  <c:v>15.931299349654759</c:v>
                </c:pt>
                <c:pt idx="2">
                  <c:v>15.987250656446527</c:v>
                </c:pt>
                <c:pt idx="3">
                  <c:v>16.548845817048147</c:v>
                </c:pt>
                <c:pt idx="4">
                  <c:v>16.207355542710946</c:v>
                </c:pt>
                <c:pt idx="5">
                  <c:v>16.606056357290225</c:v>
                </c:pt>
                <c:pt idx="6">
                  <c:v>16.176952140877905</c:v>
                </c:pt>
                <c:pt idx="7">
                  <c:v>16.982584211934306</c:v>
                </c:pt>
                <c:pt idx="8">
                  <c:v>15.978148443358261</c:v>
                </c:pt>
                <c:pt idx="9">
                  <c:v>16.141978235450622</c:v>
                </c:pt>
                <c:pt idx="11">
                  <c:v>16.43889820135869</c:v>
                </c:pt>
                <c:pt idx="12">
                  <c:v>16.594113580970955</c:v>
                </c:pt>
                <c:pt idx="13">
                  <c:v>16.741328165440571</c:v>
                </c:pt>
                <c:pt idx="14">
                  <c:v>16.861184014701848</c:v>
                </c:pt>
                <c:pt idx="15">
                  <c:v>17.001348609294219</c:v>
                </c:pt>
                <c:pt idx="16">
                  <c:v>17.101082873855042</c:v>
                </c:pt>
              </c:numCache>
            </c:numRef>
          </c:val>
          <c:smooth val="0"/>
          <c:extLst>
            <c:ext xmlns:c16="http://schemas.microsoft.com/office/drawing/2014/chart" uri="{C3380CC4-5D6E-409C-BE32-E72D297353CC}">
              <c16:uniqueId val="{0000001C-477B-4A45-8EEA-9546B6F5735A}"/>
            </c:ext>
          </c:extLst>
        </c:ser>
        <c:ser>
          <c:idx val="1"/>
          <c:order val="1"/>
          <c:tx>
            <c:strRef>
              <c:f>Benchmarks!$Q$41</c:f>
              <c:strCache>
                <c:ptCount val="1"/>
                <c:pt idx="0">
                  <c:v>Totaal</c:v>
                </c:pt>
              </c:strCache>
            </c:strRef>
          </c:tx>
          <c:spPr>
            <a:ln w="28575" cap="rnd">
              <a:solidFill>
                <a:srgbClr val="E69B1E"/>
              </a:solidFill>
              <a:prstDash val="solid"/>
              <a:round/>
            </a:ln>
            <a:effectLst/>
          </c:spPr>
          <c:marker>
            <c:symbol val="none"/>
          </c:marker>
          <c:dPt>
            <c:idx val="1"/>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1E-477B-4A45-8EEA-9546B6F5735A}"/>
              </c:ext>
            </c:extLst>
          </c:dPt>
          <c:dPt>
            <c:idx val="2"/>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477B-4A45-8EEA-9546B6F5735A}"/>
              </c:ext>
            </c:extLst>
          </c:dPt>
          <c:dPt>
            <c:idx val="3"/>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477B-4A45-8EEA-9546B6F5735A}"/>
              </c:ext>
            </c:extLst>
          </c:dPt>
          <c:dPt>
            <c:idx val="4"/>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477B-4A45-8EEA-9546B6F5735A}"/>
              </c:ext>
            </c:extLst>
          </c:dPt>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6-477B-4A45-8EEA-9546B6F5735A}"/>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8-477B-4A45-8EEA-9546B6F5735A}"/>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A-477B-4A45-8EEA-9546B6F5735A}"/>
              </c:ext>
            </c:extLst>
          </c:dPt>
          <c:dPt>
            <c:idx val="9"/>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C-477B-4A45-8EEA-9546B6F5735A}"/>
              </c:ext>
            </c:extLst>
          </c:dPt>
          <c:dPt>
            <c:idx val="10"/>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E-477B-4A45-8EEA-9546B6F5735A}"/>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0-477B-4A45-8EEA-9546B6F5735A}"/>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2-477B-4A45-8EEA-9546B6F5735A}"/>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4-477B-4A45-8EEA-9546B6F5735A}"/>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6-477B-4A45-8EEA-9546B6F5735A}"/>
              </c:ext>
            </c:extLst>
          </c:dPt>
          <c:dPt>
            <c:idx val="15"/>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8-477B-4A45-8EEA-9546B6F5735A}"/>
              </c:ext>
            </c:extLst>
          </c:dPt>
          <c:dPt>
            <c:idx val="16"/>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A-477B-4A45-8EEA-9546B6F5735A}"/>
              </c:ext>
            </c:extLst>
          </c:dPt>
          <c:cat>
            <c:strRef>
              <c:f>Benchmarks!$O$44:$O$60</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Benchmarks!$Q$44:$Q$60</c:f>
              <c:numCache>
                <c:formatCode>0.0</c:formatCode>
                <c:ptCount val="17"/>
                <c:pt idx="0">
                  <c:v>19.225578182069796</c:v>
                </c:pt>
                <c:pt idx="1">
                  <c:v>19.353725960642432</c:v>
                </c:pt>
                <c:pt idx="2">
                  <c:v>19.476734262530115</c:v>
                </c:pt>
                <c:pt idx="3">
                  <c:v>19.344212330193468</c:v>
                </c:pt>
                <c:pt idx="4">
                  <c:v>19.331540302341612</c:v>
                </c:pt>
                <c:pt idx="5">
                  <c:v>18.449957401344033</c:v>
                </c:pt>
                <c:pt idx="6">
                  <c:v>19.292153992591217</c:v>
                </c:pt>
                <c:pt idx="7">
                  <c:v>19.53180781787319</c:v>
                </c:pt>
                <c:pt idx="8">
                  <c:v>19.072252860330028</c:v>
                </c:pt>
                <c:pt idx="9">
                  <c:v>18.647076970234163</c:v>
                </c:pt>
                <c:pt idx="11">
                  <c:v>19.200156331332682</c:v>
                </c:pt>
                <c:pt idx="12">
                  <c:v>19.339259644698576</c:v>
                </c:pt>
                <c:pt idx="13">
                  <c:v>19.473595083481932</c:v>
                </c:pt>
                <c:pt idx="14">
                  <c:v>19.579623264076425</c:v>
                </c:pt>
                <c:pt idx="15">
                  <c:v>19.669254222774263</c:v>
                </c:pt>
                <c:pt idx="16">
                  <c:v>19.742315362726913</c:v>
                </c:pt>
              </c:numCache>
            </c:numRef>
          </c:val>
          <c:smooth val="0"/>
          <c:extLst>
            <c:ext xmlns:c16="http://schemas.microsoft.com/office/drawing/2014/chart" uri="{C3380CC4-5D6E-409C-BE32-E72D297353CC}">
              <c16:uniqueId val="{0000003B-477B-4A45-8EEA-9546B6F5735A}"/>
            </c:ext>
          </c:extLst>
        </c:ser>
        <c:dLbls>
          <c:showLegendKey val="0"/>
          <c:showVal val="0"/>
          <c:showCatName val="0"/>
          <c:showSerName val="0"/>
          <c:showPercent val="0"/>
          <c:showBubbleSize val="0"/>
        </c:dLbls>
        <c:smooth val="0"/>
        <c:axId val="431222832"/>
        <c:axId val="431225968"/>
      </c:lineChart>
      <c:catAx>
        <c:axId val="43122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5968"/>
        <c:crosses val="autoZero"/>
        <c:auto val="1"/>
        <c:lblAlgn val="ctr"/>
        <c:lblOffset val="100"/>
        <c:noMultiLvlLbl val="0"/>
      </c:catAx>
      <c:valAx>
        <c:axId val="4312259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a:t>(% tov tewerkstelling)</a:t>
                </a:r>
              </a:p>
            </c:rich>
          </c:tx>
          <c:layout>
            <c:manualLayout>
              <c:xMode val="edge"/>
              <c:yMode val="edge"/>
              <c:x val="1.7912260536398467E-2"/>
              <c:y val="0.24612202380952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2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55+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strRef>
              <c:f>'Tool NACE-sectoren'!$A$2:$O$2</c:f>
              <c:strCache>
                <c:ptCount val="1"/>
                <c:pt idx="0">
                  <c:v>10. Verv. voedingsmiddelen</c:v>
                </c:pt>
              </c:strCache>
            </c:strRef>
          </c:tx>
          <c:spPr>
            <a:ln w="28575" cap="rnd">
              <a:solidFill>
                <a:sysClr val="windowText" lastClr="000000"/>
              </a:solidFill>
              <a:prstDash val="solid"/>
              <a:round/>
            </a:ln>
            <a:effectLst/>
          </c:spPr>
          <c:marker>
            <c:symbol val="none"/>
          </c:marker>
          <c:dPt>
            <c:idx val="1"/>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26CC-4780-BED1-D3022F7E4D02}"/>
              </c:ext>
            </c:extLst>
          </c:dPt>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26CC-4780-BED1-D3022F7E4D02}"/>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26CC-4780-BED1-D3022F7E4D02}"/>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26CC-4780-BED1-D3022F7E4D02}"/>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26CC-4780-BED1-D3022F7E4D02}"/>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26CC-4780-BED1-D3022F7E4D02}"/>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D-26CC-4780-BED1-D3022F7E4D02}"/>
              </c:ext>
            </c:extLst>
          </c:dPt>
          <c:dPt>
            <c:idx val="9"/>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F-26CC-4780-BED1-D3022F7E4D02}"/>
              </c:ext>
            </c:extLst>
          </c:dPt>
          <c:dPt>
            <c:idx val="10"/>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11-26CC-4780-BED1-D3022F7E4D02}"/>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26CC-4780-BED1-D3022F7E4D02}"/>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26CC-4780-BED1-D3022F7E4D02}"/>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26CC-4780-BED1-D3022F7E4D02}"/>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26CC-4780-BED1-D3022F7E4D02}"/>
              </c:ext>
            </c:extLst>
          </c:dPt>
          <c:dPt>
            <c:idx val="15"/>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26CC-4780-BED1-D3022F7E4D02}"/>
              </c:ext>
            </c:extLst>
          </c:dPt>
          <c:dPt>
            <c:idx val="16"/>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D-26CC-4780-BED1-D3022F7E4D02}"/>
              </c:ext>
            </c:extLst>
          </c:dPt>
          <c:dPt>
            <c:idx val="17"/>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3C-6908-4609-844D-65DB106BF9FE}"/>
              </c:ext>
            </c:extLst>
          </c:dPt>
          <c:cat>
            <c:strRef>
              <c:f>Benchmarks!$O$43:$O$60</c:f>
              <c:strCache>
                <c:ptCount val="18"/>
                <c:pt idx="0">
                  <c:v>2014</c:v>
                </c:pt>
                <c:pt idx="1">
                  <c:v>2015</c:v>
                </c:pt>
                <c:pt idx="2">
                  <c:v>2016</c:v>
                </c:pt>
                <c:pt idx="3">
                  <c:v>2017</c:v>
                </c:pt>
                <c:pt idx="4">
                  <c:v>2018</c:v>
                </c:pt>
                <c:pt idx="5">
                  <c:v>2019</c:v>
                </c:pt>
                <c:pt idx="6">
                  <c:v>2020</c:v>
                </c:pt>
                <c:pt idx="7">
                  <c:v>2021</c:v>
                </c:pt>
                <c:pt idx="8">
                  <c:v>2022</c:v>
                </c:pt>
                <c:pt idx="9">
                  <c:v>2023</c:v>
                </c:pt>
                <c:pt idx="10">
                  <c:v>2024*</c:v>
                </c:pt>
                <c:pt idx="12">
                  <c:v>2025</c:v>
                </c:pt>
                <c:pt idx="13">
                  <c:v>2026</c:v>
                </c:pt>
                <c:pt idx="14">
                  <c:v>2027</c:v>
                </c:pt>
                <c:pt idx="15">
                  <c:v>2028</c:v>
                </c:pt>
                <c:pt idx="16">
                  <c:v>2029</c:v>
                </c:pt>
                <c:pt idx="17">
                  <c:v>2030</c:v>
                </c:pt>
              </c:strCache>
            </c:strRef>
          </c:cat>
          <c:val>
            <c:numRef>
              <c:f>Benchmarks!$R$43:$R$60</c:f>
              <c:numCache>
                <c:formatCode>0.0</c:formatCode>
                <c:ptCount val="18"/>
                <c:pt idx="0">
                  <c:v>11.930219471018571</c:v>
                </c:pt>
                <c:pt idx="1">
                  <c:v>12.548749297103157</c:v>
                </c:pt>
                <c:pt idx="2">
                  <c:v>13.573939196289453</c:v>
                </c:pt>
                <c:pt idx="3">
                  <c:v>14.939933158702917</c:v>
                </c:pt>
                <c:pt idx="4">
                  <c:v>16.105427678317703</c:v>
                </c:pt>
                <c:pt idx="5">
                  <c:v>17.480787451310665</c:v>
                </c:pt>
                <c:pt idx="6">
                  <c:v>18.557604716316323</c:v>
                </c:pt>
                <c:pt idx="7">
                  <c:v>19.25834069443501</c:v>
                </c:pt>
                <c:pt idx="8">
                  <c:v>19.948413551363238</c:v>
                </c:pt>
                <c:pt idx="9">
                  <c:v>21.231998421779444</c:v>
                </c:pt>
                <c:pt idx="10">
                  <c:v>21.372822037129659</c:v>
                </c:pt>
                <c:pt idx="12">
                  <c:v>21.741857242988516</c:v>
                </c:pt>
                <c:pt idx="13">
                  <c:v>21.924595323586214</c:v>
                </c:pt>
                <c:pt idx="14">
                  <c:v>22.041301336646189</c:v>
                </c:pt>
                <c:pt idx="15">
                  <c:v>21.795797489100188</c:v>
                </c:pt>
                <c:pt idx="16">
                  <c:v>21.402697015958751</c:v>
                </c:pt>
                <c:pt idx="17">
                  <c:v>21.427989799721441</c:v>
                </c:pt>
              </c:numCache>
            </c:numRef>
          </c:val>
          <c:smooth val="0"/>
          <c:extLst>
            <c:ext xmlns:c16="http://schemas.microsoft.com/office/drawing/2014/chart" uri="{C3380CC4-5D6E-409C-BE32-E72D297353CC}">
              <c16:uniqueId val="{0000001E-26CC-4780-BED1-D3022F7E4D02}"/>
            </c:ext>
          </c:extLst>
        </c:ser>
        <c:ser>
          <c:idx val="1"/>
          <c:order val="1"/>
          <c:tx>
            <c:strRef>
              <c:f>Benchmarks!$S$41</c:f>
              <c:strCache>
                <c:ptCount val="1"/>
                <c:pt idx="0">
                  <c:v>Totaal</c:v>
                </c:pt>
              </c:strCache>
            </c:strRef>
          </c:tx>
          <c:spPr>
            <a:ln w="28575" cap="rnd">
              <a:solidFill>
                <a:srgbClr val="E69B1E"/>
              </a:solidFill>
              <a:prstDash val="solid"/>
              <a:round/>
            </a:ln>
            <a:effectLst/>
          </c:spPr>
          <c:marker>
            <c:symbol val="none"/>
          </c:marker>
          <c:dPt>
            <c:idx val="1"/>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26CC-4780-BED1-D3022F7E4D02}"/>
              </c:ext>
            </c:extLst>
          </c:dPt>
          <c:dPt>
            <c:idx val="2"/>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26CC-4780-BED1-D3022F7E4D02}"/>
              </c:ext>
            </c:extLst>
          </c:dPt>
          <c:dPt>
            <c:idx val="3"/>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26CC-4780-BED1-D3022F7E4D02}"/>
              </c:ext>
            </c:extLst>
          </c:dPt>
          <c:dPt>
            <c:idx val="4"/>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6-26CC-4780-BED1-D3022F7E4D02}"/>
              </c:ext>
            </c:extLst>
          </c:dPt>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8-26CC-4780-BED1-D3022F7E4D02}"/>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A-26CC-4780-BED1-D3022F7E4D02}"/>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C-26CC-4780-BED1-D3022F7E4D02}"/>
              </c:ext>
            </c:extLst>
          </c:dPt>
          <c:dPt>
            <c:idx val="9"/>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E-26CC-4780-BED1-D3022F7E4D02}"/>
              </c:ext>
            </c:extLst>
          </c:dPt>
          <c:dPt>
            <c:idx val="10"/>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30-26CC-4780-BED1-D3022F7E4D02}"/>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2-26CC-4780-BED1-D3022F7E4D02}"/>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4-26CC-4780-BED1-D3022F7E4D02}"/>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6-26CC-4780-BED1-D3022F7E4D02}"/>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8-26CC-4780-BED1-D3022F7E4D02}"/>
              </c:ext>
            </c:extLst>
          </c:dPt>
          <c:dPt>
            <c:idx val="15"/>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A-26CC-4780-BED1-D3022F7E4D02}"/>
              </c:ext>
            </c:extLst>
          </c:dPt>
          <c:dPt>
            <c:idx val="16"/>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C-26CC-4780-BED1-D3022F7E4D02}"/>
              </c:ext>
            </c:extLst>
          </c:dPt>
          <c:dPt>
            <c:idx val="17"/>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E-D0FF-4BE3-BCED-E4CE09109676}"/>
              </c:ext>
            </c:extLst>
          </c:dPt>
          <c:cat>
            <c:strRef>
              <c:f>Benchmarks!$O$43:$O$60</c:f>
              <c:strCache>
                <c:ptCount val="18"/>
                <c:pt idx="0">
                  <c:v>2014</c:v>
                </c:pt>
                <c:pt idx="1">
                  <c:v>2015</c:v>
                </c:pt>
                <c:pt idx="2">
                  <c:v>2016</c:v>
                </c:pt>
                <c:pt idx="3">
                  <c:v>2017</c:v>
                </c:pt>
                <c:pt idx="4">
                  <c:v>2018</c:v>
                </c:pt>
                <c:pt idx="5">
                  <c:v>2019</c:v>
                </c:pt>
                <c:pt idx="6">
                  <c:v>2020</c:v>
                </c:pt>
                <c:pt idx="7">
                  <c:v>2021</c:v>
                </c:pt>
                <c:pt idx="8">
                  <c:v>2022</c:v>
                </c:pt>
                <c:pt idx="9">
                  <c:v>2023</c:v>
                </c:pt>
                <c:pt idx="10">
                  <c:v>2024*</c:v>
                </c:pt>
                <c:pt idx="12">
                  <c:v>2025</c:v>
                </c:pt>
                <c:pt idx="13">
                  <c:v>2026</c:v>
                </c:pt>
                <c:pt idx="14">
                  <c:v>2027</c:v>
                </c:pt>
                <c:pt idx="15">
                  <c:v>2028</c:v>
                </c:pt>
                <c:pt idx="16">
                  <c:v>2029</c:v>
                </c:pt>
                <c:pt idx="17">
                  <c:v>2030</c:v>
                </c:pt>
              </c:strCache>
            </c:strRef>
          </c:cat>
          <c:val>
            <c:numRef>
              <c:f>Benchmarks!$S$43:$S$60</c:f>
              <c:numCache>
                <c:formatCode>0.0</c:formatCode>
                <c:ptCount val="18"/>
                <c:pt idx="0">
                  <c:v>13.283415471160048</c:v>
                </c:pt>
                <c:pt idx="1">
                  <c:v>13.900930060670937</c:v>
                </c:pt>
                <c:pt idx="2">
                  <c:v>14.743710293287982</c:v>
                </c:pt>
                <c:pt idx="3">
                  <c:v>15.628870381279873</c:v>
                </c:pt>
                <c:pt idx="4">
                  <c:v>16.406371544010387</c:v>
                </c:pt>
                <c:pt idx="5">
                  <c:v>17.389990919999054</c:v>
                </c:pt>
                <c:pt idx="6">
                  <c:v>18.265667962701357</c:v>
                </c:pt>
                <c:pt idx="7">
                  <c:v>18.818365650732176</c:v>
                </c:pt>
                <c:pt idx="8">
                  <c:v>19.330976117638851</c:v>
                </c:pt>
                <c:pt idx="9">
                  <c:v>19.862254398399745</c:v>
                </c:pt>
                <c:pt idx="10">
                  <c:v>19.974013230285042</c:v>
                </c:pt>
                <c:pt idx="12">
                  <c:v>20.18468207401294</c:v>
                </c:pt>
                <c:pt idx="13">
                  <c:v>20.077071467593001</c:v>
                </c:pt>
                <c:pt idx="14">
                  <c:v>19.85678154618077</c:v>
                </c:pt>
                <c:pt idx="15">
                  <c:v>19.582438086659106</c:v>
                </c:pt>
                <c:pt idx="16">
                  <c:v>19.214242689090931</c:v>
                </c:pt>
                <c:pt idx="17">
                  <c:v>19.19108836494576</c:v>
                </c:pt>
              </c:numCache>
            </c:numRef>
          </c:val>
          <c:smooth val="0"/>
          <c:extLst>
            <c:ext xmlns:c16="http://schemas.microsoft.com/office/drawing/2014/chart" uri="{C3380CC4-5D6E-409C-BE32-E72D297353CC}">
              <c16:uniqueId val="{0000003D-26CC-4780-BED1-D3022F7E4D02}"/>
            </c:ext>
          </c:extLst>
        </c:ser>
        <c:dLbls>
          <c:showLegendKey val="0"/>
          <c:showVal val="0"/>
          <c:showCatName val="0"/>
          <c:showSerName val="0"/>
          <c:showPercent val="0"/>
          <c:showBubbleSize val="0"/>
        </c:dLbls>
        <c:smooth val="0"/>
        <c:axId val="431219696"/>
        <c:axId val="431223224"/>
      </c:lineChart>
      <c:catAx>
        <c:axId val="4312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3224"/>
        <c:crosses val="autoZero"/>
        <c:auto val="1"/>
        <c:lblAlgn val="ctr"/>
        <c:lblOffset val="100"/>
        <c:noMultiLvlLbl val="0"/>
      </c:catAx>
      <c:valAx>
        <c:axId val="4312232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a:t>(% tov tewerkstelling)</a:t>
                </a:r>
              </a:p>
            </c:rich>
          </c:tx>
          <c:layout>
            <c:manualLayout>
              <c:xMode val="edge"/>
              <c:yMode val="edge"/>
              <c:x val="1.7912260536398467E-2"/>
              <c:y val="0.23772255291005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19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Groeiscenario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7920345104333868"/>
          <c:y val="0.1386798048048048"/>
          <c:w val="0.77647182093811318"/>
          <c:h val="0.61670048405837241"/>
        </c:manualLayout>
      </c:layout>
      <c:barChart>
        <c:barDir val="col"/>
        <c:grouping val="stacked"/>
        <c:varyColors val="0"/>
        <c:ser>
          <c:idx val="0"/>
          <c:order val="0"/>
          <c:tx>
            <c:v>Uitbreidingsvraag</c:v>
          </c:tx>
          <c:spPr>
            <a:solidFill>
              <a:srgbClr val="666666"/>
            </a:solidFill>
            <a:ln>
              <a:noFill/>
            </a:ln>
            <a:effectLst/>
          </c:spPr>
          <c:invertIfNegative val="0"/>
          <c:dPt>
            <c:idx val="5"/>
            <c:invertIfNegative val="0"/>
            <c:bubble3D val="0"/>
            <c:spPr>
              <a:solidFill>
                <a:srgbClr val="666666"/>
              </a:solidFill>
              <a:ln>
                <a:noFill/>
              </a:ln>
              <a:effectLst/>
            </c:spPr>
            <c:extLst>
              <c:ext xmlns:c16="http://schemas.microsoft.com/office/drawing/2014/chart" uri="{C3380CC4-5D6E-409C-BE32-E72D297353CC}">
                <c16:uniqueId val="{00000001-C052-4D0F-95B8-F4D9C86F36CB}"/>
              </c:ext>
            </c:extLst>
          </c:dPt>
          <c:dPt>
            <c:idx val="7"/>
            <c:invertIfNegative val="0"/>
            <c:bubble3D val="0"/>
            <c:spPr>
              <a:solidFill>
                <a:srgbClr val="666666"/>
              </a:solidFill>
              <a:ln>
                <a:noFill/>
              </a:ln>
              <a:effectLst/>
            </c:spPr>
            <c:extLst>
              <c:ext xmlns:c16="http://schemas.microsoft.com/office/drawing/2014/chart" uri="{C3380CC4-5D6E-409C-BE32-E72D297353CC}">
                <c16:uniqueId val="{00000006-CC85-4BA2-99B9-8E119D206876}"/>
              </c:ext>
            </c:extLst>
          </c:dPt>
          <c:dPt>
            <c:idx val="9"/>
            <c:invertIfNegative val="0"/>
            <c:bubble3D val="0"/>
            <c:spPr>
              <a:solidFill>
                <a:srgbClr val="666666"/>
              </a:solidFill>
              <a:ln>
                <a:noFill/>
              </a:ln>
              <a:effectLst/>
            </c:spPr>
            <c:extLst>
              <c:ext xmlns:c16="http://schemas.microsoft.com/office/drawing/2014/chart" uri="{C3380CC4-5D6E-409C-BE32-E72D297353CC}">
                <c16:uniqueId val="{00000009-EDDE-4A08-B4A5-1091B7CC7436}"/>
              </c:ext>
            </c:extLst>
          </c:dPt>
          <c:cat>
            <c:strRef>
              <c:f>('Tool NACE-sectoren'!$D$101:$D$110,'Tool NACE-sectoren'!$D$127,'Tool NACE-sectoren'!$D$119:$D$124)</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('Tool NACE-sectoren'!$H$101:$H$110,'Tool NACE-sectoren'!$H$127,'Tool NACE-sectoren'!$H$119:$H$124)</c:f>
              <c:numCache>
                <c:formatCode>#\ ##0</c:formatCode>
                <c:ptCount val="17"/>
                <c:pt idx="0">
                  <c:v>42</c:v>
                </c:pt>
                <c:pt idx="1">
                  <c:v>65</c:v>
                </c:pt>
                <c:pt idx="2">
                  <c:v>161</c:v>
                </c:pt>
                <c:pt idx="3">
                  <c:v>949</c:v>
                </c:pt>
                <c:pt idx="4">
                  <c:v>690</c:v>
                </c:pt>
                <c:pt idx="5">
                  <c:v>1187</c:v>
                </c:pt>
                <c:pt idx="6">
                  <c:v>687</c:v>
                </c:pt>
                <c:pt idx="7">
                  <c:v>1613</c:v>
                </c:pt>
                <c:pt idx="8">
                  <c:v>347</c:v>
                </c:pt>
                <c:pt idx="9">
                  <c:v>506.99370832249406</c:v>
                </c:pt>
                <c:pt idx="11">
                  <c:v>365.51580650173855</c:v>
                </c:pt>
                <c:pt idx="12">
                  <c:v>367.69403782976588</c:v>
                </c:pt>
                <c:pt idx="13">
                  <c:v>369.88524996918568</c:v>
                </c:pt>
                <c:pt idx="14">
                  <c:v>372.08952027693158</c:v>
                </c:pt>
                <c:pt idx="15">
                  <c:v>374.3069265709637</c:v>
                </c:pt>
                <c:pt idx="16">
                  <c:v>376.53754713310627</c:v>
                </c:pt>
              </c:numCache>
            </c:numRef>
          </c:val>
          <c:extLst>
            <c:ext xmlns:c16="http://schemas.microsoft.com/office/drawing/2014/chart" uri="{C3380CC4-5D6E-409C-BE32-E72D297353CC}">
              <c16:uniqueId val="{00000002-C052-4D0F-95B8-F4D9C86F36CB}"/>
            </c:ext>
          </c:extLst>
        </c:ser>
        <c:ser>
          <c:idx val="1"/>
          <c:order val="1"/>
          <c:tx>
            <c:v>Vervangingsvraag</c:v>
          </c:tx>
          <c:spPr>
            <a:solidFill>
              <a:srgbClr val="E69B1E"/>
            </a:solidFill>
            <a:ln>
              <a:noFill/>
            </a:ln>
            <a:effectLst/>
          </c:spPr>
          <c:invertIfNegative val="0"/>
          <c:dPt>
            <c:idx val="5"/>
            <c:invertIfNegative val="0"/>
            <c:bubble3D val="0"/>
            <c:spPr>
              <a:solidFill>
                <a:srgbClr val="E69B1E"/>
              </a:solidFill>
              <a:ln>
                <a:noFill/>
              </a:ln>
              <a:effectLst/>
            </c:spPr>
            <c:extLst>
              <c:ext xmlns:c16="http://schemas.microsoft.com/office/drawing/2014/chart" uri="{C3380CC4-5D6E-409C-BE32-E72D297353CC}">
                <c16:uniqueId val="{00000004-C052-4D0F-95B8-F4D9C86F36CB}"/>
              </c:ext>
            </c:extLst>
          </c:dPt>
          <c:dPt>
            <c:idx val="7"/>
            <c:invertIfNegative val="0"/>
            <c:bubble3D val="0"/>
            <c:spPr>
              <a:solidFill>
                <a:srgbClr val="E69B1E"/>
              </a:solidFill>
              <a:ln>
                <a:noFill/>
              </a:ln>
              <a:effectLst/>
            </c:spPr>
            <c:extLst>
              <c:ext xmlns:c16="http://schemas.microsoft.com/office/drawing/2014/chart" uri="{C3380CC4-5D6E-409C-BE32-E72D297353CC}">
                <c16:uniqueId val="{00000005-CC85-4BA2-99B9-8E119D206876}"/>
              </c:ext>
            </c:extLst>
          </c:dPt>
          <c:dPt>
            <c:idx val="9"/>
            <c:invertIfNegative val="0"/>
            <c:bubble3D val="0"/>
            <c:spPr>
              <a:solidFill>
                <a:srgbClr val="E69B1E"/>
              </a:solidFill>
              <a:ln>
                <a:noFill/>
              </a:ln>
              <a:effectLst/>
            </c:spPr>
            <c:extLst>
              <c:ext xmlns:c16="http://schemas.microsoft.com/office/drawing/2014/chart" uri="{C3380CC4-5D6E-409C-BE32-E72D297353CC}">
                <c16:uniqueId val="{00000008-EDDE-4A08-B4A5-1091B7CC7436}"/>
              </c:ext>
            </c:extLst>
          </c:dPt>
          <c:cat>
            <c:strRef>
              <c:f>('Tool NACE-sectoren'!$D$101:$D$110,'Tool NACE-sectoren'!$D$127,'Tool NACE-sectoren'!$D$119:$D$124)</c:f>
              <c:strCache>
                <c:ptCount val="17"/>
                <c:pt idx="0">
                  <c:v>2015</c:v>
                </c:pt>
                <c:pt idx="1">
                  <c:v>2016</c:v>
                </c:pt>
                <c:pt idx="2">
                  <c:v>2017</c:v>
                </c:pt>
                <c:pt idx="3">
                  <c:v>2018</c:v>
                </c:pt>
                <c:pt idx="4">
                  <c:v>2019</c:v>
                </c:pt>
                <c:pt idx="5">
                  <c:v>2020</c:v>
                </c:pt>
                <c:pt idx="6">
                  <c:v>2021</c:v>
                </c:pt>
                <c:pt idx="7">
                  <c:v>2022</c:v>
                </c:pt>
                <c:pt idx="8">
                  <c:v>2023</c:v>
                </c:pt>
                <c:pt idx="9">
                  <c:v>2024*</c:v>
                </c:pt>
                <c:pt idx="11">
                  <c:v>2025</c:v>
                </c:pt>
                <c:pt idx="12">
                  <c:v>2026</c:v>
                </c:pt>
                <c:pt idx="13">
                  <c:v>2027</c:v>
                </c:pt>
                <c:pt idx="14">
                  <c:v>2028</c:v>
                </c:pt>
                <c:pt idx="15">
                  <c:v>2029</c:v>
                </c:pt>
                <c:pt idx="16">
                  <c:v>2030</c:v>
                </c:pt>
              </c:strCache>
            </c:strRef>
          </c:cat>
          <c:val>
            <c:numRef>
              <c:f>('Tool NACE-sectoren'!$J$101:$J$110,'Tool NACE-sectoren'!$J$127,'Tool NACE-sectoren'!$J$119:$J$124)</c:f>
              <c:numCache>
                <c:formatCode>#\ ##0</c:formatCode>
                <c:ptCount val="17"/>
                <c:pt idx="0">
                  <c:v>8825.048933067912</c:v>
                </c:pt>
                <c:pt idx="1">
                  <c:v>8717.7660184711731</c:v>
                </c:pt>
                <c:pt idx="2">
                  <c:v>8663.0031273190962</c:v>
                </c:pt>
                <c:pt idx="3">
                  <c:v>8211.6136020270023</c:v>
                </c:pt>
                <c:pt idx="4">
                  <c:v>8435.3894647679717</c:v>
                </c:pt>
                <c:pt idx="5">
                  <c:v>8277.4557602739915</c:v>
                </c:pt>
                <c:pt idx="6">
                  <c:v>8724.9125250841753</c:v>
                </c:pt>
                <c:pt idx="7">
                  <c:v>8384.3076738814871</c:v>
                </c:pt>
                <c:pt idx="8">
                  <c:v>9316.7439600275102</c:v>
                </c:pt>
                <c:pt idx="9">
                  <c:v>9311.8488127374094</c:v>
                </c:pt>
                <c:pt idx="11">
                  <c:v>9568.7812653735327</c:v>
                </c:pt>
                <c:pt idx="12">
                  <c:v>9721.5735234983167</c:v>
                </c:pt>
                <c:pt idx="13">
                  <c:v>9870.881089835435</c:v>
                </c:pt>
                <c:pt idx="14">
                  <c:v>10004.540683704838</c:v>
                </c:pt>
                <c:pt idx="15">
                  <c:v>10152.198730151451</c:v>
                </c:pt>
                <c:pt idx="16">
                  <c:v>10275.715670309866</c:v>
                </c:pt>
              </c:numCache>
            </c:numRef>
          </c:val>
          <c:extLst>
            <c:ext xmlns:c16="http://schemas.microsoft.com/office/drawing/2014/chart" uri="{C3380CC4-5D6E-409C-BE32-E72D297353CC}">
              <c16:uniqueId val="{00000005-C052-4D0F-95B8-F4D9C86F36CB}"/>
            </c:ext>
          </c:extLst>
        </c:ser>
        <c:dLbls>
          <c:showLegendKey val="0"/>
          <c:showVal val="0"/>
          <c:showCatName val="0"/>
          <c:showSerName val="0"/>
          <c:showPercent val="0"/>
          <c:showBubbleSize val="0"/>
        </c:dLbls>
        <c:gapWidth val="10"/>
        <c:overlap val="100"/>
        <c:axId val="431224400"/>
        <c:axId val="431224792"/>
      </c:barChart>
      <c:catAx>
        <c:axId val="43122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4792"/>
        <c:crosses val="autoZero"/>
        <c:auto val="1"/>
        <c:lblAlgn val="ctr"/>
        <c:lblOffset val="100"/>
        <c:noMultiLvlLbl val="0"/>
      </c:catAx>
      <c:valAx>
        <c:axId val="431224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2.181001426787944E-2"/>
              <c:y val="0.253654935275080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24400"/>
        <c:crosses val="autoZero"/>
        <c:crossBetween val="between"/>
      </c:valAx>
      <c:spPr>
        <a:noFill/>
        <a:ln>
          <a:noFill/>
        </a:ln>
        <a:effectLst/>
      </c:spPr>
    </c:plotArea>
    <c:legend>
      <c:legendPos val="b"/>
      <c:layout>
        <c:manualLayout>
          <c:xMode val="edge"/>
          <c:yMode val="edge"/>
          <c:x val="0.19808981481481483"/>
          <c:y val="0.89900290697674423"/>
          <c:w val="0.64279444444444445"/>
          <c:h val="7.91521317829457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v>Secundaire sectoren (groeiscenario 1)</c:v>
          </c:tx>
          <c:spPr>
            <a:ln w="28575" cap="rnd">
              <a:solidFill>
                <a:srgbClr val="E69B1E"/>
              </a:solidFill>
              <a:round/>
            </a:ln>
            <a:effectLst/>
          </c:spPr>
          <c:marker>
            <c:symbol val="none"/>
          </c:marker>
          <c:dPt>
            <c:idx val="1"/>
            <c:marker>
              <c:symbol val="none"/>
            </c:marker>
            <c:bubble3D val="0"/>
            <c:spPr>
              <a:ln w="28575" cap="rnd">
                <a:solidFill>
                  <a:srgbClr val="E69B1E"/>
                </a:solidFill>
                <a:round/>
              </a:ln>
              <a:effectLst/>
            </c:spPr>
            <c:extLst>
              <c:ext xmlns:c16="http://schemas.microsoft.com/office/drawing/2014/chart" uri="{C3380CC4-5D6E-409C-BE32-E72D297353CC}">
                <c16:uniqueId val="{00000001-B172-4421-9686-50AEA39EC72D}"/>
              </c:ext>
            </c:extLst>
          </c:dPt>
          <c:dPt>
            <c:idx val="2"/>
            <c:marker>
              <c:symbol val="none"/>
            </c:marker>
            <c:bubble3D val="0"/>
            <c:spPr>
              <a:ln w="28575" cap="rnd">
                <a:solidFill>
                  <a:srgbClr val="E69B1E"/>
                </a:solidFill>
                <a:round/>
              </a:ln>
              <a:effectLst/>
            </c:spPr>
            <c:extLst>
              <c:ext xmlns:c16="http://schemas.microsoft.com/office/drawing/2014/chart" uri="{C3380CC4-5D6E-409C-BE32-E72D297353CC}">
                <c16:uniqueId val="{00000003-B172-4421-9686-50AEA39EC72D}"/>
              </c:ext>
            </c:extLst>
          </c:dPt>
          <c:dPt>
            <c:idx val="3"/>
            <c:marker>
              <c:symbol val="none"/>
            </c:marker>
            <c:bubble3D val="0"/>
            <c:spPr>
              <a:ln w="28575" cap="rnd">
                <a:solidFill>
                  <a:srgbClr val="E69B1E"/>
                </a:solidFill>
                <a:round/>
              </a:ln>
              <a:effectLst/>
            </c:spPr>
            <c:extLst>
              <c:ext xmlns:c16="http://schemas.microsoft.com/office/drawing/2014/chart" uri="{C3380CC4-5D6E-409C-BE32-E72D297353CC}">
                <c16:uniqueId val="{00000005-B172-4421-9686-50AEA39EC72D}"/>
              </c:ext>
            </c:extLst>
          </c:dPt>
          <c:dPt>
            <c:idx val="4"/>
            <c:marker>
              <c:symbol val="none"/>
            </c:marker>
            <c:bubble3D val="0"/>
            <c:spPr>
              <a:ln w="28575" cap="rnd">
                <a:solidFill>
                  <a:srgbClr val="E69B1E"/>
                </a:solidFill>
                <a:round/>
              </a:ln>
              <a:effectLst/>
            </c:spPr>
            <c:extLst>
              <c:ext xmlns:c16="http://schemas.microsoft.com/office/drawing/2014/chart" uri="{C3380CC4-5D6E-409C-BE32-E72D297353CC}">
                <c16:uniqueId val="{00000007-B172-4421-9686-50AEA39EC72D}"/>
              </c:ext>
            </c:extLst>
          </c:dPt>
          <c:dPt>
            <c:idx val="5"/>
            <c:marker>
              <c:symbol val="none"/>
            </c:marker>
            <c:bubble3D val="0"/>
            <c:spPr>
              <a:ln w="28575" cap="rnd">
                <a:solidFill>
                  <a:srgbClr val="E69B1E"/>
                </a:solidFill>
                <a:round/>
              </a:ln>
              <a:effectLst/>
            </c:spPr>
            <c:extLst>
              <c:ext xmlns:c16="http://schemas.microsoft.com/office/drawing/2014/chart" uri="{C3380CC4-5D6E-409C-BE32-E72D297353CC}">
                <c16:uniqueId val="{00000009-B172-4421-9686-50AEA39EC72D}"/>
              </c:ext>
            </c:extLst>
          </c:dPt>
          <c:dPt>
            <c:idx val="7"/>
            <c:marker>
              <c:symbol val="none"/>
            </c:marker>
            <c:bubble3D val="0"/>
            <c:spPr>
              <a:ln w="28575" cap="rnd">
                <a:noFill/>
                <a:round/>
              </a:ln>
              <a:effectLst/>
            </c:spPr>
            <c:extLst>
              <c:ext xmlns:c16="http://schemas.microsoft.com/office/drawing/2014/chart" uri="{C3380CC4-5D6E-409C-BE32-E72D297353CC}">
                <c16:uniqueId val="{0000000B-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8">
                  <c:v>2024*</c:v>
                </c:pt>
                <c:pt idx="10">
                  <c:v>2025</c:v>
                </c:pt>
                <c:pt idx="11">
                  <c:v>2026</c:v>
                </c:pt>
                <c:pt idx="12">
                  <c:v>2027</c:v>
                </c:pt>
                <c:pt idx="13">
                  <c:v>2028</c:v>
                </c:pt>
                <c:pt idx="14">
                  <c:v>2029</c:v>
                </c:pt>
                <c:pt idx="15">
                  <c:v>2030</c:v>
                </c:pt>
              </c:strCache>
            </c:strRef>
          </c:cat>
          <c:val>
            <c:numRef>
              <c:f>(Benchmarks!$D$4:$D$10,Benchmarks!$D$12:$D$20)</c:f>
              <c:numCache>
                <c:formatCode>0.0</c:formatCode>
                <c:ptCount val="16"/>
                <c:pt idx="0">
                  <c:v>12.659832526042486</c:v>
                </c:pt>
                <c:pt idx="1">
                  <c:v>13.413731263724635</c:v>
                </c:pt>
                <c:pt idx="2">
                  <c:v>13.528153073745836</c:v>
                </c:pt>
                <c:pt idx="3">
                  <c:v>13.884441082917801</c:v>
                </c:pt>
                <c:pt idx="4">
                  <c:v>13.70852008895945</c:v>
                </c:pt>
                <c:pt idx="5">
                  <c:v>13.233070567520405</c:v>
                </c:pt>
                <c:pt idx="6">
                  <c:v>13.689129145589446</c:v>
                </c:pt>
                <c:pt idx="7">
                  <c:v>13.551872543755689</c:v>
                </c:pt>
                <c:pt idx="8">
                  <c:v>12.528234366262774</c:v>
                </c:pt>
                <c:pt idx="9">
                  <c:v>13.426725897109645</c:v>
                </c:pt>
                <c:pt idx="10">
                  <c:v>13.536524038637069</c:v>
                </c:pt>
                <c:pt idx="11">
                  <c:v>13.702370801419711</c:v>
                </c:pt>
                <c:pt idx="12">
                  <c:v>13.828157352184792</c:v>
                </c:pt>
                <c:pt idx="13">
                  <c:v>13.924941797593767</c:v>
                </c:pt>
                <c:pt idx="14">
                  <c:v>14.007959103012105</c:v>
                </c:pt>
                <c:pt idx="15">
                  <c:v>14.074970606053977</c:v>
                </c:pt>
              </c:numCache>
            </c:numRef>
          </c:val>
          <c:smooth val="0"/>
          <c:extLst>
            <c:ext xmlns:c16="http://schemas.microsoft.com/office/drawing/2014/chart" uri="{C3380CC4-5D6E-409C-BE32-E72D297353CC}">
              <c16:uniqueId val="{0000000C-B172-4421-9686-50AEA39EC72D}"/>
            </c:ext>
          </c:extLst>
        </c:ser>
        <c:ser>
          <c:idx val="0"/>
          <c:order val="1"/>
          <c:tx>
            <c:v>Tertiaire sectoren (groeiscenario 1)</c:v>
          </c:tx>
          <c:spPr>
            <a:ln w="28575" cap="rnd">
              <a:solidFill>
                <a:srgbClr val="A5A9AD"/>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22-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8">
                  <c:v>2024*</c:v>
                </c:pt>
                <c:pt idx="10">
                  <c:v>2025</c:v>
                </c:pt>
                <c:pt idx="11">
                  <c:v>2026</c:v>
                </c:pt>
                <c:pt idx="12">
                  <c:v>2027</c:v>
                </c:pt>
                <c:pt idx="13">
                  <c:v>2028</c:v>
                </c:pt>
                <c:pt idx="14">
                  <c:v>2029</c:v>
                </c:pt>
                <c:pt idx="15">
                  <c:v>2030</c:v>
                </c:pt>
              </c:strCache>
            </c:strRef>
          </c:cat>
          <c:val>
            <c:numRef>
              <c:f>(Benchmarks!$E$4:$E$10,Benchmarks!$E$12:$E$20)</c:f>
              <c:numCache>
                <c:formatCode>0.0</c:formatCode>
                <c:ptCount val="16"/>
                <c:pt idx="0">
                  <c:v>20.952551417127356</c:v>
                </c:pt>
                <c:pt idx="1">
                  <c:v>21.267197293416658</c:v>
                </c:pt>
                <c:pt idx="2">
                  <c:v>21.402357794370641</c:v>
                </c:pt>
                <c:pt idx="3">
                  <c:v>21.121684693824541</c:v>
                </c:pt>
                <c:pt idx="4">
                  <c:v>21.375349013401916</c:v>
                </c:pt>
                <c:pt idx="5">
                  <c:v>20.165185581808483</c:v>
                </c:pt>
                <c:pt idx="6">
                  <c:v>20.706178112266457</c:v>
                </c:pt>
                <c:pt idx="7">
                  <c:v>21.063988300194769</c:v>
                </c:pt>
                <c:pt idx="8">
                  <c:v>20.25546534491145</c:v>
                </c:pt>
                <c:pt idx="9">
                  <c:v>20.955091122860548</c:v>
                </c:pt>
                <c:pt idx="10">
                  <c:v>20.841930991632609</c:v>
                </c:pt>
                <c:pt idx="11">
                  <c:v>20.94589994610163</c:v>
                </c:pt>
                <c:pt idx="12">
                  <c:v>21.053952272491873</c:v>
                </c:pt>
                <c:pt idx="13">
                  <c:v>21.147328342274069</c:v>
                </c:pt>
                <c:pt idx="14">
                  <c:v>21.233098216390204</c:v>
                </c:pt>
                <c:pt idx="15">
                  <c:v>21.312148702261066</c:v>
                </c:pt>
              </c:numCache>
            </c:numRef>
          </c:val>
          <c:smooth val="0"/>
          <c:extLst>
            <c:ext xmlns:c16="http://schemas.microsoft.com/office/drawing/2014/chart" uri="{C3380CC4-5D6E-409C-BE32-E72D297353CC}">
              <c16:uniqueId val="{0000001D-B172-4421-9686-50AEA39EC72D}"/>
            </c:ext>
          </c:extLst>
        </c:ser>
        <c:ser>
          <c:idx val="4"/>
          <c:order val="2"/>
          <c:tx>
            <c:v>Quartaire sectoren (groeiscenario 1)</c:v>
          </c:tx>
          <c:spPr>
            <a:ln w="28575" cap="rnd">
              <a:solidFill>
                <a:srgbClr val="666666"/>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23-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8">
                  <c:v>2024*</c:v>
                </c:pt>
                <c:pt idx="10">
                  <c:v>2025</c:v>
                </c:pt>
                <c:pt idx="11">
                  <c:v>2026</c:v>
                </c:pt>
                <c:pt idx="12">
                  <c:v>2027</c:v>
                </c:pt>
                <c:pt idx="13">
                  <c:v>2028</c:v>
                </c:pt>
                <c:pt idx="14">
                  <c:v>2029</c:v>
                </c:pt>
                <c:pt idx="15">
                  <c:v>2030</c:v>
                </c:pt>
              </c:strCache>
            </c:strRef>
          </c:cat>
          <c:val>
            <c:numRef>
              <c:f>(Benchmarks!$F$4:$F$10,Benchmarks!$F$12:$F$20)</c:f>
              <c:numCache>
                <c:formatCode>0.0</c:formatCode>
                <c:ptCount val="16"/>
                <c:pt idx="0">
                  <c:v>11.827234032094754</c:v>
                </c:pt>
                <c:pt idx="1">
                  <c:v>11.606641767783445</c:v>
                </c:pt>
                <c:pt idx="2">
                  <c:v>11.715657498360276</c:v>
                </c:pt>
                <c:pt idx="3">
                  <c:v>11.81944803775094</c:v>
                </c:pt>
                <c:pt idx="4">
                  <c:v>12.067143818910056</c:v>
                </c:pt>
                <c:pt idx="5">
                  <c:v>11.793404964650103</c:v>
                </c:pt>
                <c:pt idx="6">
                  <c:v>12.167312690136644</c:v>
                </c:pt>
                <c:pt idx="7">
                  <c:v>12.275070477365576</c:v>
                </c:pt>
                <c:pt idx="8">
                  <c:v>12.17502280265124</c:v>
                </c:pt>
                <c:pt idx="9">
                  <c:v>11.977989259486446</c:v>
                </c:pt>
                <c:pt idx="10">
                  <c:v>12.39241558320845</c:v>
                </c:pt>
                <c:pt idx="11">
                  <c:v>12.504814708244746</c:v>
                </c:pt>
                <c:pt idx="12">
                  <c:v>12.562978849525772</c:v>
                </c:pt>
                <c:pt idx="13">
                  <c:v>12.579802831364347</c:v>
                </c:pt>
                <c:pt idx="14">
                  <c:v>12.574933817898366</c:v>
                </c:pt>
                <c:pt idx="15">
                  <c:v>12.552868271775019</c:v>
                </c:pt>
              </c:numCache>
            </c:numRef>
          </c:val>
          <c:smooth val="0"/>
          <c:extLst>
            <c:ext xmlns:c16="http://schemas.microsoft.com/office/drawing/2014/chart" uri="{C3380CC4-5D6E-409C-BE32-E72D297353CC}">
              <c16:uniqueId val="{0000001F-B172-4421-9686-50AEA39EC72D}"/>
            </c:ext>
          </c:extLst>
        </c:ser>
        <c:dLbls>
          <c:showLegendKey val="0"/>
          <c:showVal val="0"/>
          <c:showCatName val="0"/>
          <c:showSerName val="0"/>
          <c:showPercent val="0"/>
          <c:showBubbleSize val="0"/>
        </c:dLbls>
        <c:smooth val="0"/>
        <c:axId val="384314016"/>
        <c:axId val="426147792"/>
      </c:lineChart>
      <c:catAx>
        <c:axId val="3843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7792"/>
        <c:crosses val="autoZero"/>
        <c:auto val="1"/>
        <c:lblAlgn val="ctr"/>
        <c:lblOffset val="100"/>
        <c:noMultiLvlLbl val="0"/>
      </c:catAx>
      <c:valAx>
        <c:axId val="426147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38431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65944</xdr:colOff>
      <xdr:row>0</xdr:row>
      <xdr:rowOff>1</xdr:rowOff>
    </xdr:from>
    <xdr:to>
      <xdr:col>22</xdr:col>
      <xdr:colOff>234462</xdr:colOff>
      <xdr:row>27</xdr:row>
      <xdr:rowOff>102360</xdr:rowOff>
    </xdr:to>
    <xdr:pic>
      <xdr:nvPicPr>
        <xdr:cNvPr id="14" name="Picture 13">
          <a:extLst>
            <a:ext uri="{FF2B5EF4-FFF2-40B4-BE49-F238E27FC236}">
              <a16:creationId xmlns:a16="http://schemas.microsoft.com/office/drawing/2014/main" id="{3EEAF063-4E25-43DA-90B7-9CD8FF9A5FBC}"/>
            </a:ext>
          </a:extLst>
        </xdr:cNvPr>
        <xdr:cNvPicPr>
          <a:picLocks noChangeAspect="1"/>
        </xdr:cNvPicPr>
      </xdr:nvPicPr>
      <xdr:blipFill>
        <a:blip xmlns:r="http://schemas.openxmlformats.org/officeDocument/2006/relationships" r:embed="rId1"/>
        <a:stretch>
          <a:fillRect/>
        </a:stretch>
      </xdr:blipFill>
      <xdr:spPr>
        <a:xfrm>
          <a:off x="402982" y="1"/>
          <a:ext cx="7304942" cy="5245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535779</xdr:colOff>
      <xdr:row>8</xdr:row>
      <xdr:rowOff>80964</xdr:rowOff>
    </xdr:from>
    <xdr:to>
      <xdr:col>14</xdr:col>
      <xdr:colOff>35718</xdr:colOff>
      <xdr:row>22</xdr:row>
      <xdr:rowOff>178594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226219</xdr:colOff>
      <xdr:row>26</xdr:row>
      <xdr:rowOff>71436</xdr:rowOff>
    </xdr:from>
    <xdr:to>
      <xdr:col>9</xdr:col>
      <xdr:colOff>736219</xdr:colOff>
      <xdr:row>41</xdr:row>
      <xdr:rowOff>178594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47624</xdr:colOff>
      <xdr:row>48</xdr:row>
      <xdr:rowOff>71434</xdr:rowOff>
    </xdr:from>
    <xdr:to>
      <xdr:col>8</xdr:col>
      <xdr:colOff>238124</xdr:colOff>
      <xdr:row>63</xdr:row>
      <xdr:rowOff>165934</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226222</xdr:colOff>
      <xdr:row>48</xdr:row>
      <xdr:rowOff>71439</xdr:rowOff>
    </xdr:from>
    <xdr:to>
      <xdr:col>14</xdr:col>
      <xdr:colOff>78566</xdr:colOff>
      <xdr:row>63</xdr:row>
      <xdr:rowOff>165939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83344</xdr:colOff>
      <xdr:row>48</xdr:row>
      <xdr:rowOff>71438</xdr:rowOff>
    </xdr:from>
    <xdr:to>
      <xdr:col>19</xdr:col>
      <xdr:colOff>0</xdr:colOff>
      <xdr:row>63</xdr:row>
      <xdr:rowOff>165938</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330993</xdr:colOff>
      <xdr:row>73</xdr:row>
      <xdr:rowOff>107155</xdr:rowOff>
    </xdr:from>
    <xdr:to>
      <xdr:col>9</xdr:col>
      <xdr:colOff>754180</xdr:colOff>
      <xdr:row>88</xdr:row>
      <xdr:rowOff>165655</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750089</xdr:colOff>
      <xdr:row>73</xdr:row>
      <xdr:rowOff>107156</xdr:rowOff>
    </xdr:from>
    <xdr:to>
      <xdr:col>17</xdr:col>
      <xdr:colOff>470808</xdr:colOff>
      <xdr:row>88</xdr:row>
      <xdr:rowOff>165656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738187</xdr:colOff>
      <xdr:row>26</xdr:row>
      <xdr:rowOff>71439</xdr:rowOff>
    </xdr:from>
    <xdr:to>
      <xdr:col>16</xdr:col>
      <xdr:colOff>330319</xdr:colOff>
      <xdr:row>41</xdr:row>
      <xdr:rowOff>180339</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59532</xdr:colOff>
      <xdr:row>6</xdr:row>
      <xdr:rowOff>95251</xdr:rowOff>
    </xdr:from>
    <xdr:to>
      <xdr:col>29</xdr:col>
      <xdr:colOff>547689</xdr:colOff>
      <xdr:row>21</xdr:row>
      <xdr:rowOff>157162</xdr:rowOff>
    </xdr:to>
    <xdr:graphicFrame macro="">
      <xdr:nvGraphicFramePr>
        <xdr:cNvPr id="2" name="Chart 1">
          <a:extLst>
            <a:ext uri="{FF2B5EF4-FFF2-40B4-BE49-F238E27FC236}">
              <a16:creationId xmlns:a16="http://schemas.microsoft.com/office/drawing/2014/main" id="{01868BF9-4AD7-4911-8390-006C6C047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AppData/Roaming/Microsoft/Excel/Projectiemodel%20sectoren%201015%20VL%20NACE.xlsx" TargetMode="External"/><Relationship Id="rId2" Type="http://schemas.openxmlformats.org/officeDocument/2006/relationships/hyperlink" Target="../../../../../../../../../../../../../AppData/Roaming/Microsoft/Excel/Projectiemodel%20sectoren%201015%20VL%20NACE.xlsx" TargetMode="External"/><Relationship Id="rId1" Type="http://schemas.openxmlformats.org/officeDocument/2006/relationships/hyperlink" Target="../../../../../../../../../../../../../AppData/Roaming/Microsoft/Excel/Projectiemodel%20sectoren%201015%20VL%20NACE.xlsx"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AppData/Roaming/Microsoft/Excel/Projectiemodel%20sectoren%201015%20VL%20NACE.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244E-D9E4-4614-A45C-1F53C0AB3688}">
  <dimension ref="A1"/>
  <sheetViews>
    <sheetView showGridLines="0" zoomScale="130" zoomScaleNormal="130" workbookViewId="0">
      <selection activeCell="H30" sqref="H30"/>
    </sheetView>
  </sheetViews>
  <sheetFormatPr defaultColWidth="8.85546875" defaultRowHeight="15" x14ac:dyDescent="0.25"/>
  <cols>
    <col min="1" max="1" width="3.5703125" style="247" customWidth="1"/>
    <col min="2" max="2" width="1.42578125" style="247" customWidth="1"/>
    <col min="3" max="10" width="5.7109375" style="247" customWidth="1"/>
    <col min="11" max="13" width="2.7109375" style="247" customWidth="1"/>
    <col min="14" max="17" width="5.7109375" style="247" customWidth="1"/>
    <col min="18" max="18" width="7.140625" style="247" customWidth="1"/>
    <col min="19" max="19" width="1.42578125" style="247" customWidth="1"/>
    <col min="20" max="20" width="3.85546875" style="247" customWidth="1"/>
    <col min="21" max="16384" width="8.85546875" style="247"/>
  </cols>
  <sheetData/>
  <pageMargins left="0.7" right="0.7" top="0.75" bottom="0.75" header="0.3" footer="0.3"/>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282"/>
  <sheetViews>
    <sheetView showGridLines="0" tabSelected="1" zoomScaleNormal="100" workbookViewId="0">
      <pane ySplit="4" topLeftCell="A5" activePane="bottomLeft" state="frozen"/>
      <selection pane="bottomLeft" activeCell="S16" sqref="S16"/>
    </sheetView>
  </sheetViews>
  <sheetFormatPr defaultRowHeight="15" x14ac:dyDescent="0.25"/>
  <cols>
    <col min="1" max="1" width="1.85546875" customWidth="1"/>
    <col min="2" max="2" width="17.42578125" customWidth="1"/>
    <col min="3" max="4" width="7.42578125" customWidth="1"/>
    <col min="5" max="5" width="12.7109375" customWidth="1"/>
    <col min="6" max="6" width="11.5703125" customWidth="1"/>
    <col min="7" max="10" width="11.7109375" customWidth="1"/>
    <col min="11" max="11" width="11.7109375" style="290" customWidth="1"/>
    <col min="12" max="13" width="11.7109375" customWidth="1"/>
    <col min="14" max="14" width="2.7109375" style="290" customWidth="1"/>
    <col min="15" max="15" width="11.85546875" customWidth="1"/>
    <col min="16" max="16" width="11.7109375" customWidth="1"/>
    <col min="17" max="17" width="11.7109375" style="290" customWidth="1"/>
    <col min="18" max="18" width="11.7109375" customWidth="1"/>
    <col min="19" max="19" width="24.85546875" customWidth="1"/>
    <col min="20" max="20" width="11.7109375" customWidth="1"/>
    <col min="21" max="21" width="9.42578125" customWidth="1"/>
    <col min="27" max="27" width="11.5703125" customWidth="1"/>
    <col min="28" max="28" width="8.140625" customWidth="1"/>
    <col min="29" max="29" width="6.140625" customWidth="1"/>
    <col min="30" max="31" width="7.140625" customWidth="1"/>
    <col min="32" max="44" width="10" customWidth="1"/>
  </cols>
  <sheetData>
    <row r="1" spans="1:29" ht="9.75" customHeight="1" thickBot="1" x14ac:dyDescent="0.3">
      <c r="B1" s="289"/>
    </row>
    <row r="2" spans="1:29" ht="21" customHeight="1" thickBot="1" x14ac:dyDescent="0.3">
      <c r="A2" s="318" t="s">
        <v>74</v>
      </c>
      <c r="B2" s="319"/>
      <c r="C2" s="319"/>
      <c r="D2" s="319"/>
      <c r="E2" s="319"/>
      <c r="F2" s="319"/>
      <c r="G2" s="319"/>
      <c r="H2" s="319"/>
      <c r="I2" s="319"/>
      <c r="J2" s="319"/>
      <c r="K2" s="319"/>
      <c r="L2" s="319"/>
      <c r="M2" s="319"/>
      <c r="N2" s="319"/>
      <c r="O2" s="319"/>
      <c r="P2" s="319"/>
      <c r="Q2" s="319"/>
      <c r="R2" s="319"/>
      <c r="S2" s="320"/>
      <c r="T2" s="291"/>
      <c r="U2" s="291"/>
      <c r="V2" s="291"/>
      <c r="W2" s="291"/>
      <c r="X2" s="291"/>
      <c r="Y2" s="291"/>
      <c r="Z2" s="291"/>
      <c r="AA2" s="291"/>
      <c r="AB2" s="291"/>
      <c r="AC2" s="291"/>
    </row>
    <row r="3" spans="1:29" s="71" customFormat="1" ht="21" customHeight="1" x14ac:dyDescent="0.25">
      <c r="K3" s="72"/>
      <c r="N3" s="321" t="s">
        <v>72</v>
      </c>
      <c r="O3" s="321"/>
      <c r="P3" s="321"/>
      <c r="Q3" s="321"/>
      <c r="R3" s="321"/>
      <c r="S3" s="321"/>
    </row>
    <row r="4" spans="1:29" s="71" customFormat="1" ht="21" customHeight="1" x14ac:dyDescent="0.25">
      <c r="K4" s="72"/>
      <c r="N4" s="322"/>
      <c r="O4" s="322"/>
      <c r="P4" s="322"/>
      <c r="Q4" s="322"/>
      <c r="R4" s="322"/>
      <c r="S4" s="322"/>
    </row>
    <row r="5" spans="1:29" s="71" customFormat="1" ht="5.25" customHeight="1" x14ac:dyDescent="0.25">
      <c r="K5" s="72"/>
      <c r="M5" s="288"/>
      <c r="N5" s="288"/>
      <c r="O5" s="288"/>
      <c r="P5" s="288"/>
      <c r="Q5" s="288"/>
      <c r="R5" s="288"/>
    </row>
    <row r="6" spans="1:29" s="71" customFormat="1" ht="21" customHeight="1" x14ac:dyDescent="0.25">
      <c r="B6" s="73"/>
      <c r="C6" s="73"/>
      <c r="D6" s="73"/>
      <c r="G6" s="74"/>
      <c r="K6" s="72"/>
      <c r="N6" s="72"/>
      <c r="Q6" s="365" t="s">
        <v>70</v>
      </c>
      <c r="R6" s="366"/>
      <c r="S6" s="367"/>
      <c r="T6" s="117"/>
      <c r="U6" s="185"/>
    </row>
    <row r="7" spans="1:29" s="71" customFormat="1" ht="21" customHeight="1" x14ac:dyDescent="0.25">
      <c r="K7" s="72"/>
      <c r="N7" s="72"/>
      <c r="Q7" s="368" t="s">
        <v>3</v>
      </c>
      <c r="R7" s="369"/>
      <c r="S7" s="370"/>
    </row>
    <row r="8" spans="1:29" s="71" customFormat="1" ht="21" customHeight="1" x14ac:dyDescent="0.35">
      <c r="B8" s="75" t="s">
        <v>153</v>
      </c>
      <c r="C8" s="76"/>
      <c r="D8" s="76"/>
      <c r="E8" s="76"/>
      <c r="F8" s="76"/>
      <c r="G8" s="77"/>
      <c r="H8" s="77"/>
      <c r="I8" s="77"/>
      <c r="J8" s="77"/>
      <c r="K8" s="77"/>
      <c r="L8" s="77"/>
      <c r="M8" s="77"/>
      <c r="N8" s="77"/>
      <c r="O8" s="77"/>
      <c r="Q8" s="368" t="s">
        <v>7</v>
      </c>
      <c r="R8" s="369"/>
      <c r="S8" s="370"/>
      <c r="U8" s="186"/>
      <c r="V8" s="186"/>
      <c r="W8" s="186"/>
      <c r="X8" s="186"/>
      <c r="Y8" s="187"/>
      <c r="AA8" s="72"/>
      <c r="AB8" s="188"/>
    </row>
    <row r="9" spans="1:29" s="71" customFormat="1" ht="21" customHeight="1" x14ac:dyDescent="0.35">
      <c r="D9" s="74"/>
      <c r="F9" s="78"/>
      <c r="H9" s="79"/>
      <c r="I9" s="80"/>
      <c r="J9" s="81"/>
      <c r="K9" s="80"/>
      <c r="L9" s="81"/>
      <c r="M9" s="80"/>
      <c r="N9" s="81"/>
      <c r="Q9" s="368" t="s">
        <v>30</v>
      </c>
      <c r="R9" s="369"/>
      <c r="S9" s="370"/>
      <c r="U9" s="186"/>
      <c r="V9" s="186"/>
      <c r="W9" s="186"/>
      <c r="X9" s="186"/>
      <c r="Y9" s="187"/>
      <c r="AA9" s="72"/>
      <c r="AB9" s="188"/>
    </row>
    <row r="10" spans="1:29" s="82" customFormat="1" ht="21" customHeight="1" x14ac:dyDescent="0.35">
      <c r="B10" s="83" t="s">
        <v>171</v>
      </c>
      <c r="Q10" s="375" t="s">
        <v>58</v>
      </c>
      <c r="R10" s="376"/>
      <c r="S10" s="377"/>
      <c r="W10" s="189"/>
    </row>
    <row r="11" spans="1:29" s="71" customFormat="1" ht="14.25" customHeight="1" x14ac:dyDescent="0.25">
      <c r="B11" s="350" t="s">
        <v>186</v>
      </c>
      <c r="C11" s="350"/>
      <c r="D11" s="350"/>
      <c r="E11" s="350"/>
      <c r="M11" s="72"/>
      <c r="Q11" s="72"/>
      <c r="Y11" s="72"/>
      <c r="AA11" s="72"/>
    </row>
    <row r="12" spans="1:29" s="71" customFormat="1" ht="15" customHeight="1" x14ac:dyDescent="0.25">
      <c r="B12" s="350"/>
      <c r="C12" s="350"/>
      <c r="D12" s="350"/>
      <c r="E12" s="350"/>
      <c r="K12" s="74"/>
      <c r="M12" s="72"/>
      <c r="Q12" s="72"/>
      <c r="Y12" s="72"/>
      <c r="AA12" s="72"/>
    </row>
    <row r="13" spans="1:29" s="71" customFormat="1" ht="15" customHeight="1" x14ac:dyDescent="0.25">
      <c r="B13" s="350"/>
      <c r="C13" s="350"/>
      <c r="D13" s="350"/>
      <c r="E13" s="350"/>
      <c r="M13" s="72"/>
      <c r="Q13" s="72"/>
      <c r="Y13" s="72"/>
      <c r="AA13" s="72"/>
    </row>
    <row r="14" spans="1:29" s="71" customFormat="1" x14ac:dyDescent="0.25">
      <c r="B14" s="356" t="s">
        <v>68</v>
      </c>
      <c r="C14" s="357"/>
      <c r="D14" s="357"/>
      <c r="E14" s="84">
        <f>G118/100</f>
        <v>1.0801599180780178E-2</v>
      </c>
      <c r="M14" s="72"/>
      <c r="Q14" s="72"/>
      <c r="Y14" s="72"/>
      <c r="AA14" s="72"/>
    </row>
    <row r="15" spans="1:29" s="71" customFormat="1" x14ac:dyDescent="0.25">
      <c r="M15" s="72"/>
      <c r="Q15" s="72"/>
      <c r="Y15" s="72"/>
      <c r="AA15" s="72"/>
    </row>
    <row r="16" spans="1:29" s="71" customFormat="1" ht="15.75" x14ac:dyDescent="0.25">
      <c r="B16" s="83" t="s">
        <v>172</v>
      </c>
      <c r="C16" s="85"/>
      <c r="D16" s="85"/>
      <c r="E16" s="85"/>
      <c r="M16" s="72"/>
      <c r="Q16" s="72"/>
      <c r="Y16" s="72"/>
      <c r="AA16" s="72"/>
    </row>
    <row r="17" spans="1:27" s="71" customFormat="1" ht="15" customHeight="1" x14ac:dyDescent="0.25">
      <c r="B17" s="350" t="s">
        <v>187</v>
      </c>
      <c r="C17" s="350"/>
      <c r="D17" s="350"/>
      <c r="E17" s="350"/>
      <c r="M17" s="72"/>
      <c r="Q17" s="72"/>
      <c r="Y17" s="72"/>
      <c r="AA17" s="72"/>
    </row>
    <row r="18" spans="1:27" s="71" customFormat="1" ht="15" customHeight="1" x14ac:dyDescent="0.25">
      <c r="B18" s="350"/>
      <c r="C18" s="350"/>
      <c r="D18" s="350"/>
      <c r="E18" s="350"/>
      <c r="M18" s="72"/>
      <c r="Q18" s="72"/>
      <c r="Y18" s="72"/>
      <c r="AA18" s="72"/>
    </row>
    <row r="19" spans="1:27" s="71" customFormat="1" x14ac:dyDescent="0.25">
      <c r="B19" s="350"/>
      <c r="C19" s="350"/>
      <c r="D19" s="350"/>
      <c r="E19" s="350"/>
      <c r="M19" s="72"/>
      <c r="Q19" s="72"/>
      <c r="Y19" s="72"/>
      <c r="AA19" s="72"/>
    </row>
    <row r="20" spans="1:27" s="71" customFormat="1" x14ac:dyDescent="0.25">
      <c r="B20" s="350"/>
      <c r="C20" s="350"/>
      <c r="D20" s="350"/>
      <c r="E20" s="350"/>
      <c r="M20" s="72"/>
      <c r="Q20" s="72"/>
      <c r="Y20" s="72"/>
      <c r="AA20" s="72"/>
    </row>
    <row r="21" spans="1:27" s="71" customFormat="1" x14ac:dyDescent="0.25">
      <c r="B21" s="351"/>
      <c r="C21" s="351"/>
      <c r="D21" s="351"/>
      <c r="E21" s="351"/>
      <c r="M21" s="72"/>
      <c r="Q21" s="72"/>
      <c r="Y21" s="72"/>
      <c r="AA21" s="72"/>
    </row>
    <row r="22" spans="1:27" s="71" customFormat="1" x14ac:dyDescent="0.25">
      <c r="B22" s="356" t="s">
        <v>68</v>
      </c>
      <c r="C22" s="357"/>
      <c r="D22" s="357"/>
      <c r="E22" s="84">
        <f>G125/100</f>
        <v>5.9593355179903681E-3</v>
      </c>
      <c r="M22" s="72"/>
      <c r="Q22" s="72"/>
      <c r="Y22" s="72"/>
      <c r="AA22" s="72"/>
    </row>
    <row r="23" spans="1:27" s="71" customFormat="1" ht="15" customHeight="1" x14ac:dyDescent="0.25">
      <c r="B23" s="86"/>
      <c r="C23" s="86"/>
      <c r="D23" s="86"/>
      <c r="E23" s="86"/>
      <c r="M23" s="72"/>
      <c r="Q23" s="72"/>
      <c r="Y23" s="72"/>
      <c r="AA23" s="72"/>
    </row>
    <row r="24" spans="1:27" s="71" customFormat="1" x14ac:dyDescent="0.25">
      <c r="B24" s="87"/>
      <c r="C24" s="87"/>
      <c r="G24" s="292" t="s">
        <v>185</v>
      </c>
      <c r="K24" s="88"/>
      <c r="M24" s="72"/>
      <c r="Q24" s="72"/>
      <c r="U24" s="88"/>
      <c r="Y24" s="72"/>
      <c r="AA24" s="72"/>
    </row>
    <row r="25" spans="1:27" s="71" customFormat="1" x14ac:dyDescent="0.25">
      <c r="B25" s="87"/>
      <c r="C25" s="87"/>
      <c r="K25" s="88"/>
      <c r="M25" s="72"/>
      <c r="Q25" s="72"/>
      <c r="U25" s="72"/>
    </row>
    <row r="26" spans="1:27" s="71" customFormat="1" ht="21" customHeight="1" x14ac:dyDescent="0.35">
      <c r="A26" s="82"/>
      <c r="B26" s="75" t="s">
        <v>149</v>
      </c>
      <c r="C26" s="76"/>
      <c r="D26" s="76"/>
      <c r="E26" s="76"/>
      <c r="F26" s="76"/>
      <c r="G26" s="77"/>
      <c r="H26" s="77"/>
      <c r="I26" s="77"/>
      <c r="J26" s="77"/>
      <c r="K26" s="77"/>
      <c r="L26" s="77"/>
      <c r="M26" s="77"/>
      <c r="N26" s="77"/>
      <c r="O26" s="77"/>
      <c r="P26" s="89"/>
      <c r="Q26" s="77"/>
      <c r="R26" s="77"/>
      <c r="S26" s="77"/>
      <c r="U26" s="98"/>
    </row>
    <row r="27" spans="1:27" s="71" customFormat="1" x14ac:dyDescent="0.25">
      <c r="K27" s="72"/>
      <c r="L27" s="90"/>
      <c r="U27" s="98"/>
    </row>
    <row r="28" spans="1:27" s="71" customFormat="1" x14ac:dyDescent="0.25">
      <c r="K28" s="72"/>
      <c r="L28" s="91"/>
      <c r="U28" s="98"/>
    </row>
    <row r="29" spans="1:27" s="71" customFormat="1" x14ac:dyDescent="0.25">
      <c r="K29" s="72"/>
      <c r="U29" s="98"/>
    </row>
    <row r="30" spans="1:27" s="71" customFormat="1" x14ac:dyDescent="0.25">
      <c r="K30" s="72"/>
      <c r="U30" s="98"/>
    </row>
    <row r="31" spans="1:27" s="71" customFormat="1" x14ac:dyDescent="0.25">
      <c r="K31" s="72"/>
      <c r="U31" s="98"/>
    </row>
    <row r="32" spans="1:27" s="71" customFormat="1" x14ac:dyDescent="0.25">
      <c r="K32" s="72"/>
      <c r="U32" s="98"/>
    </row>
    <row r="33" spans="1:27" s="71" customFormat="1" x14ac:dyDescent="0.25">
      <c r="K33" s="72"/>
      <c r="U33" s="98"/>
    </row>
    <row r="34" spans="1:27" s="71" customFormat="1" x14ac:dyDescent="0.25">
      <c r="K34" s="72"/>
      <c r="U34" s="98"/>
    </row>
    <row r="35" spans="1:27" s="71" customFormat="1" x14ac:dyDescent="0.25">
      <c r="K35" s="72"/>
      <c r="U35" s="98"/>
    </row>
    <row r="36" spans="1:27" s="71" customFormat="1" x14ac:dyDescent="0.25">
      <c r="K36" s="72"/>
      <c r="U36" s="98"/>
    </row>
    <row r="37" spans="1:27" s="71" customFormat="1" x14ac:dyDescent="0.25">
      <c r="K37" s="72"/>
      <c r="U37" s="98"/>
    </row>
    <row r="38" spans="1:27" s="71" customFormat="1" x14ac:dyDescent="0.25">
      <c r="K38" s="72"/>
      <c r="U38" s="98"/>
    </row>
    <row r="39" spans="1:27" s="71" customFormat="1" x14ac:dyDescent="0.25">
      <c r="K39" s="72"/>
      <c r="U39" s="98"/>
    </row>
    <row r="40" spans="1:27" s="71" customFormat="1" x14ac:dyDescent="0.25">
      <c r="K40" s="72"/>
      <c r="U40" s="98"/>
    </row>
    <row r="41" spans="1:27" s="71" customFormat="1" x14ac:dyDescent="0.25">
      <c r="K41" s="72"/>
      <c r="N41" s="72"/>
      <c r="O41" s="88"/>
      <c r="U41" s="98"/>
    </row>
    <row r="42" spans="1:27" s="71" customFormat="1" x14ac:dyDescent="0.25">
      <c r="K42" s="72"/>
      <c r="N42" s="72"/>
      <c r="U42" s="98"/>
    </row>
    <row r="43" spans="1:27" s="71" customFormat="1" x14ac:dyDescent="0.25">
      <c r="E43" s="292" t="s">
        <v>185</v>
      </c>
      <c r="H43" s="72"/>
      <c r="K43" s="292" t="s">
        <v>185</v>
      </c>
      <c r="N43" s="72"/>
      <c r="U43" s="98"/>
    </row>
    <row r="44" spans="1:27" s="71" customFormat="1" ht="15" customHeight="1" x14ac:dyDescent="0.25">
      <c r="A44" s="190"/>
      <c r="B44" s="87"/>
      <c r="D44" s="74"/>
      <c r="F44" s="92"/>
      <c r="H44" s="79"/>
      <c r="I44" s="80"/>
      <c r="J44" s="81"/>
      <c r="K44" s="80"/>
      <c r="L44" s="81"/>
      <c r="M44" s="80"/>
      <c r="N44" s="81"/>
      <c r="Q44" s="72"/>
      <c r="U44" s="72"/>
    </row>
    <row r="45" spans="1:27" s="82" customFormat="1" ht="20.25" customHeight="1" x14ac:dyDescent="0.35">
      <c r="B45" s="75" t="s">
        <v>150</v>
      </c>
      <c r="C45" s="76"/>
      <c r="D45" s="76"/>
      <c r="E45" s="76"/>
      <c r="F45" s="76"/>
      <c r="G45" s="77"/>
      <c r="H45" s="77"/>
      <c r="I45" s="77"/>
      <c r="J45" s="77"/>
      <c r="K45" s="77"/>
      <c r="L45" s="77"/>
      <c r="M45" s="77"/>
      <c r="N45" s="77"/>
      <c r="O45" s="77"/>
      <c r="P45" s="89"/>
      <c r="Q45" s="77"/>
      <c r="R45" s="77"/>
      <c r="S45" s="77"/>
      <c r="T45" s="97"/>
      <c r="W45" s="97"/>
      <c r="X45" s="97"/>
      <c r="Y45" s="97"/>
      <c r="Z45" s="97"/>
      <c r="AA45" s="97"/>
    </row>
    <row r="46" spans="1:27" s="82" customFormat="1" ht="15" customHeight="1" x14ac:dyDescent="0.35">
      <c r="B46" s="93"/>
      <c r="C46" s="94"/>
      <c r="D46" s="94"/>
      <c r="E46" s="94"/>
      <c r="F46" s="94"/>
      <c r="G46" s="95"/>
      <c r="H46" s="95"/>
      <c r="I46" s="95"/>
      <c r="J46" s="95"/>
      <c r="K46" s="95"/>
      <c r="L46" s="95"/>
      <c r="M46" s="95"/>
      <c r="N46" s="95"/>
      <c r="O46" s="95"/>
      <c r="P46" s="96"/>
      <c r="Q46" s="95"/>
      <c r="R46" s="95"/>
      <c r="S46" s="97"/>
      <c r="T46" s="97"/>
      <c r="W46" s="97"/>
      <c r="X46" s="97"/>
      <c r="Y46" s="97"/>
      <c r="Z46" s="97"/>
      <c r="AA46" s="97"/>
    </row>
    <row r="47" spans="1:27" s="293" customFormat="1" ht="15" customHeight="1" x14ac:dyDescent="0.35">
      <c r="B47" s="294" t="s">
        <v>66</v>
      </c>
      <c r="C47" s="329" t="s">
        <v>37</v>
      </c>
      <c r="D47" s="330"/>
      <c r="E47" s="331"/>
      <c r="F47" s="295" t="s">
        <v>24</v>
      </c>
      <c r="G47" s="296"/>
      <c r="H47" s="296"/>
      <c r="I47" s="296"/>
      <c r="J47" s="296"/>
      <c r="K47" s="296"/>
      <c r="L47" s="296"/>
      <c r="M47" s="296"/>
      <c r="N47" s="296"/>
      <c r="O47" s="296"/>
      <c r="P47" s="297"/>
      <c r="Q47" s="296"/>
      <c r="R47" s="296"/>
      <c r="S47" s="298"/>
      <c r="T47" s="298"/>
      <c r="W47" s="298"/>
      <c r="X47" s="298"/>
      <c r="Y47" s="298"/>
      <c r="Z47" s="298"/>
      <c r="AA47" s="298"/>
    </row>
    <row r="48" spans="1:27" s="82" customFormat="1" ht="15" customHeight="1" x14ac:dyDescent="0.35">
      <c r="B48" s="93"/>
      <c r="C48" s="94"/>
      <c r="D48" s="94"/>
      <c r="E48" s="94"/>
      <c r="F48" s="94"/>
      <c r="G48" s="95"/>
      <c r="H48" s="95"/>
      <c r="I48" s="95"/>
      <c r="J48" s="95"/>
      <c r="K48" s="95"/>
      <c r="L48" s="95"/>
      <c r="M48" s="95"/>
      <c r="N48" s="95"/>
      <c r="O48" s="95"/>
      <c r="P48" s="96"/>
      <c r="Q48" s="95"/>
      <c r="R48" s="95"/>
      <c r="S48" s="97"/>
      <c r="T48" s="97"/>
      <c r="W48" s="97"/>
      <c r="X48" s="97"/>
      <c r="Y48" s="97"/>
      <c r="Z48" s="97"/>
      <c r="AA48" s="97"/>
    </row>
    <row r="49" spans="14:28" s="71" customFormat="1" x14ac:dyDescent="0.25">
      <c r="N49" s="72"/>
      <c r="S49" s="184"/>
      <c r="AB49" s="72"/>
    </row>
    <row r="50" spans="14:28" s="71" customFormat="1" x14ac:dyDescent="0.25">
      <c r="N50" s="72"/>
      <c r="V50" s="191"/>
      <c r="AB50" s="72"/>
    </row>
    <row r="51" spans="14:28" s="71" customFormat="1" x14ac:dyDescent="0.25">
      <c r="N51" s="72"/>
      <c r="V51" s="191"/>
      <c r="AB51" s="72"/>
    </row>
    <row r="52" spans="14:28" s="71" customFormat="1" x14ac:dyDescent="0.25">
      <c r="N52" s="72"/>
      <c r="V52" s="191"/>
      <c r="AB52" s="72"/>
    </row>
    <row r="53" spans="14:28" s="71" customFormat="1" x14ac:dyDescent="0.25">
      <c r="N53" s="72"/>
      <c r="W53" s="191"/>
      <c r="AB53" s="72"/>
    </row>
    <row r="54" spans="14:28" s="71" customFormat="1" x14ac:dyDescent="0.25">
      <c r="N54" s="72"/>
      <c r="W54" s="191"/>
      <c r="AB54" s="72"/>
    </row>
    <row r="55" spans="14:28" s="71" customFormat="1" x14ac:dyDescent="0.25">
      <c r="N55" s="72"/>
      <c r="AB55" s="72"/>
    </row>
    <row r="56" spans="14:28" s="71" customFormat="1" x14ac:dyDescent="0.25">
      <c r="N56" s="72"/>
      <c r="AB56" s="72"/>
    </row>
    <row r="57" spans="14:28" s="71" customFormat="1" x14ac:dyDescent="0.25">
      <c r="N57" s="72"/>
      <c r="AB57" s="72"/>
    </row>
    <row r="58" spans="14:28" s="71" customFormat="1" x14ac:dyDescent="0.25">
      <c r="N58" s="72"/>
      <c r="AB58" s="72"/>
    </row>
    <row r="59" spans="14:28" s="71" customFormat="1" x14ac:dyDescent="0.25">
      <c r="N59" s="72"/>
      <c r="AB59" s="72"/>
    </row>
    <row r="60" spans="14:28" s="71" customFormat="1" x14ac:dyDescent="0.25">
      <c r="N60" s="72"/>
      <c r="AB60" s="72"/>
    </row>
    <row r="61" spans="14:28" s="71" customFormat="1" x14ac:dyDescent="0.25">
      <c r="N61" s="72"/>
      <c r="AB61" s="72"/>
    </row>
    <row r="62" spans="14:28" s="71" customFormat="1" x14ac:dyDescent="0.25">
      <c r="N62" s="72"/>
      <c r="AB62" s="72"/>
    </row>
    <row r="63" spans="14:28" s="71" customFormat="1" x14ac:dyDescent="0.25">
      <c r="N63" s="72"/>
      <c r="AB63" s="72"/>
    </row>
    <row r="64" spans="14:28" s="71" customFormat="1" x14ac:dyDescent="0.25">
      <c r="N64" s="72"/>
      <c r="AB64" s="72"/>
    </row>
    <row r="65" spans="2:19" s="71" customFormat="1" x14ac:dyDescent="0.25">
      <c r="H65" s="98"/>
      <c r="K65" s="72"/>
      <c r="N65" s="98"/>
      <c r="P65" s="292" t="s">
        <v>185</v>
      </c>
      <c r="Q65" s="72"/>
    </row>
    <row r="66" spans="2:19" s="71" customFormat="1" x14ac:dyDescent="0.25">
      <c r="K66" s="72"/>
      <c r="N66" s="72"/>
      <c r="Q66" s="72"/>
    </row>
    <row r="67" spans="2:19" s="82" customFormat="1" ht="21" customHeight="1" x14ac:dyDescent="0.35">
      <c r="B67" s="75" t="s">
        <v>151</v>
      </c>
      <c r="C67" s="99"/>
      <c r="D67" s="99"/>
      <c r="E67" s="99"/>
      <c r="F67" s="99"/>
      <c r="G67" s="99"/>
      <c r="H67" s="99"/>
      <c r="I67" s="100"/>
      <c r="J67" s="100"/>
      <c r="K67" s="100"/>
      <c r="L67" s="100"/>
      <c r="M67" s="100"/>
      <c r="N67" s="100"/>
      <c r="O67" s="100"/>
      <c r="P67" s="101"/>
      <c r="Q67" s="100"/>
      <c r="R67" s="100"/>
      <c r="S67" s="100"/>
    </row>
    <row r="68" spans="2:19" s="71" customFormat="1" ht="15" customHeight="1" x14ac:dyDescent="0.25">
      <c r="D68" s="102"/>
      <c r="K68" s="72"/>
      <c r="N68" s="72"/>
      <c r="P68" s="103"/>
      <c r="Q68" s="72"/>
    </row>
    <row r="69" spans="2:19" ht="15" customHeight="1" x14ac:dyDescent="0.3">
      <c r="B69" s="294" t="s">
        <v>65</v>
      </c>
      <c r="C69" s="329" t="s">
        <v>31</v>
      </c>
      <c r="D69" s="330"/>
      <c r="E69" s="331"/>
      <c r="F69" s="295" t="s">
        <v>24</v>
      </c>
    </row>
    <row r="70" spans="2:19" s="71" customFormat="1" ht="15" customHeight="1" x14ac:dyDescent="0.25">
      <c r="C70" s="86" t="s">
        <v>193</v>
      </c>
      <c r="K70" s="72"/>
      <c r="N70" s="72"/>
      <c r="Q70" s="72"/>
    </row>
    <row r="71" spans="2:19" s="71" customFormat="1" ht="15" customHeight="1" x14ac:dyDescent="0.25">
      <c r="B71" s="86"/>
      <c r="C71" s="86"/>
      <c r="K71" s="72"/>
      <c r="N71" s="72"/>
      <c r="Q71" s="72"/>
    </row>
    <row r="72" spans="2:19" ht="15" customHeight="1" x14ac:dyDescent="0.3">
      <c r="B72" s="294" t="s">
        <v>66</v>
      </c>
      <c r="C72" s="329" t="s">
        <v>37</v>
      </c>
      <c r="D72" s="330"/>
      <c r="E72" s="331"/>
      <c r="F72" s="295" t="s">
        <v>24</v>
      </c>
      <c r="H72" s="299"/>
    </row>
    <row r="73" spans="2:19" s="71" customFormat="1" ht="15" customHeight="1" x14ac:dyDescent="0.25">
      <c r="B73" s="86"/>
      <c r="C73" s="104"/>
      <c r="K73" s="72"/>
      <c r="N73" s="72"/>
      <c r="Q73" s="72"/>
    </row>
    <row r="74" spans="2:19" s="71" customFormat="1" x14ac:dyDescent="0.25">
      <c r="C74" s="87"/>
      <c r="K74" s="72"/>
      <c r="N74" s="72"/>
      <c r="Q74" s="72"/>
    </row>
    <row r="75" spans="2:19" s="71" customFormat="1" ht="15" customHeight="1" x14ac:dyDescent="0.25">
      <c r="K75" s="72"/>
      <c r="N75" s="72"/>
      <c r="Q75" s="72"/>
    </row>
    <row r="76" spans="2:19" s="71" customFormat="1" ht="15" customHeight="1" x14ac:dyDescent="0.25">
      <c r="B76" s="332"/>
      <c r="C76" s="105"/>
      <c r="N76" s="72"/>
    </row>
    <row r="77" spans="2:19" s="71" customFormat="1" ht="15" customHeight="1" x14ac:dyDescent="0.25">
      <c r="B77" s="332"/>
      <c r="C77" s="105"/>
      <c r="N77" s="72"/>
    </row>
    <row r="78" spans="2:19" s="71" customFormat="1" x14ac:dyDescent="0.25">
      <c r="B78" s="105"/>
      <c r="C78" s="105"/>
      <c r="N78" s="72"/>
    </row>
    <row r="79" spans="2:19" s="71" customFormat="1" x14ac:dyDescent="0.25">
      <c r="N79" s="72"/>
    </row>
    <row r="80" spans="2:19" s="71" customFormat="1" x14ac:dyDescent="0.25">
      <c r="N80" s="72"/>
    </row>
    <row r="81" spans="2:21" s="71" customFormat="1" x14ac:dyDescent="0.25">
      <c r="N81" s="72"/>
    </row>
    <row r="82" spans="2:21" s="71" customFormat="1" x14ac:dyDescent="0.25">
      <c r="B82" s="106"/>
      <c r="N82" s="72"/>
    </row>
    <row r="83" spans="2:21" s="71" customFormat="1" x14ac:dyDescent="0.25">
      <c r="B83" s="106"/>
      <c r="N83" s="72"/>
    </row>
    <row r="84" spans="2:21" s="71" customFormat="1" x14ac:dyDescent="0.25">
      <c r="B84" s="106"/>
      <c r="N84" s="72"/>
    </row>
    <row r="85" spans="2:21" s="71" customFormat="1" x14ac:dyDescent="0.25">
      <c r="B85" s="106"/>
      <c r="N85" s="72"/>
    </row>
    <row r="86" spans="2:21" s="71" customFormat="1" x14ac:dyDescent="0.25">
      <c r="B86" s="106"/>
      <c r="D86" s="107"/>
      <c r="E86" s="108"/>
      <c r="F86" s="109"/>
      <c r="G86" s="110"/>
      <c r="H86" s="110"/>
      <c r="I86" s="110"/>
      <c r="J86" s="110"/>
      <c r="K86" s="110"/>
      <c r="L86" s="110"/>
      <c r="M86" s="110"/>
      <c r="N86" s="72"/>
      <c r="Q86" s="111"/>
      <c r="R86" s="108"/>
      <c r="S86" s="110"/>
      <c r="T86" s="110"/>
    </row>
    <row r="87" spans="2:21" s="71" customFormat="1" x14ac:dyDescent="0.25">
      <c r="C87" s="106"/>
      <c r="G87" s="88"/>
      <c r="K87" s="72"/>
      <c r="N87" s="72"/>
      <c r="Q87" s="72"/>
    </row>
    <row r="88" spans="2:21" s="71" customFormat="1" x14ac:dyDescent="0.25">
      <c r="K88" s="72"/>
      <c r="N88" s="72"/>
      <c r="Q88" s="72"/>
    </row>
    <row r="89" spans="2:21" s="71" customFormat="1" x14ac:dyDescent="0.25">
      <c r="G89" s="98"/>
      <c r="K89" s="72"/>
      <c r="N89" s="72"/>
      <c r="Q89" s="72"/>
    </row>
    <row r="90" spans="2:21" s="71" customFormat="1" x14ac:dyDescent="0.25">
      <c r="D90" s="292" t="s">
        <v>185</v>
      </c>
      <c r="G90" s="98"/>
      <c r="K90" s="292" t="s">
        <v>185</v>
      </c>
      <c r="N90" s="72"/>
      <c r="Q90" s="72"/>
    </row>
    <row r="91" spans="2:21" s="71" customFormat="1" x14ac:dyDescent="0.25">
      <c r="G91" s="98"/>
      <c r="K91" s="72"/>
      <c r="N91" s="72"/>
      <c r="Q91" s="72"/>
    </row>
    <row r="92" spans="2:21" s="82" customFormat="1" ht="20.25" customHeight="1" x14ac:dyDescent="0.35">
      <c r="B92" s="75" t="s">
        <v>152</v>
      </c>
      <c r="C92" s="99"/>
      <c r="D92" s="99"/>
      <c r="E92" s="99"/>
      <c r="F92" s="100"/>
      <c r="G92" s="100"/>
      <c r="H92" s="100"/>
      <c r="I92" s="100"/>
      <c r="J92" s="100"/>
      <c r="K92" s="100"/>
      <c r="L92" s="100"/>
      <c r="M92" s="100"/>
      <c r="N92" s="100"/>
      <c r="O92" s="112"/>
      <c r="P92" s="101"/>
      <c r="Q92" s="100"/>
      <c r="R92" s="100"/>
      <c r="S92" s="100"/>
      <c r="T92" s="192"/>
      <c r="U92" s="193"/>
    </row>
    <row r="93" spans="2:21" s="71" customFormat="1" ht="7.5" customHeight="1" x14ac:dyDescent="0.3">
      <c r="B93" s="113"/>
      <c r="C93" s="113"/>
      <c r="D93" s="113"/>
      <c r="F93" s="114"/>
      <c r="G93" s="74"/>
      <c r="K93" s="72"/>
      <c r="N93" s="72"/>
      <c r="O93" s="115"/>
      <c r="P93" s="116"/>
      <c r="Q93" s="115"/>
      <c r="R93" s="115"/>
      <c r="S93" s="115"/>
      <c r="T93" s="117"/>
      <c r="U93" s="185"/>
    </row>
    <row r="94" spans="2:21" s="71" customFormat="1" ht="7.5" customHeight="1" x14ac:dyDescent="0.3">
      <c r="B94" s="113"/>
      <c r="C94" s="113"/>
      <c r="D94" s="113"/>
      <c r="E94" s="114"/>
      <c r="G94" s="117"/>
      <c r="H94" s="333" t="s">
        <v>1</v>
      </c>
      <c r="I94" s="334"/>
      <c r="J94" s="334"/>
      <c r="K94" s="334"/>
      <c r="L94" s="334"/>
      <c r="M94" s="335"/>
      <c r="N94" s="72"/>
      <c r="O94" s="340" t="s">
        <v>2</v>
      </c>
      <c r="P94" s="341"/>
      <c r="Q94" s="341"/>
      <c r="R94" s="341"/>
      <c r="S94" s="342"/>
      <c r="T94" s="117"/>
      <c r="U94" s="185"/>
    </row>
    <row r="95" spans="2:21" s="71" customFormat="1" ht="15" customHeight="1" thickBot="1" x14ac:dyDescent="0.35">
      <c r="B95" s="113"/>
      <c r="C95" s="113"/>
      <c r="D95" s="113"/>
      <c r="E95" s="114"/>
      <c r="F95" s="117"/>
      <c r="G95" s="117"/>
      <c r="H95" s="336"/>
      <c r="I95" s="337"/>
      <c r="J95" s="337"/>
      <c r="K95" s="337"/>
      <c r="L95" s="338"/>
      <c r="M95" s="339"/>
      <c r="N95" s="72"/>
      <c r="O95" s="343"/>
      <c r="P95" s="344"/>
      <c r="Q95" s="344"/>
      <c r="R95" s="344"/>
      <c r="S95" s="345"/>
      <c r="U95" s="185"/>
    </row>
    <row r="96" spans="2:21" s="71" customFormat="1" ht="15" customHeight="1" x14ac:dyDescent="0.25">
      <c r="B96" s="113"/>
      <c r="C96" s="113"/>
      <c r="D96" s="113"/>
      <c r="E96" s="327" t="s">
        <v>28</v>
      </c>
      <c r="F96" s="347" t="s">
        <v>0</v>
      </c>
      <c r="G96" s="348"/>
      <c r="H96" s="316" t="s">
        <v>35</v>
      </c>
      <c r="I96" s="317"/>
      <c r="J96" s="316" t="s">
        <v>36</v>
      </c>
      <c r="K96" s="349"/>
      <c r="L96" s="371" t="s">
        <v>38</v>
      </c>
      <c r="M96" s="372"/>
      <c r="N96" s="72"/>
      <c r="O96" s="352" t="s">
        <v>50</v>
      </c>
      <c r="P96" s="353"/>
      <c r="Q96" s="323" t="s">
        <v>52</v>
      </c>
      <c r="R96" s="324"/>
      <c r="S96" s="327" t="s">
        <v>69</v>
      </c>
      <c r="U96" s="185"/>
    </row>
    <row r="97" spans="2:21" s="71" customFormat="1" ht="15" customHeight="1" x14ac:dyDescent="0.25">
      <c r="B97" s="113"/>
      <c r="E97" s="328"/>
      <c r="F97" s="316"/>
      <c r="G97" s="317"/>
      <c r="H97" s="316"/>
      <c r="I97" s="317"/>
      <c r="J97" s="316"/>
      <c r="K97" s="349"/>
      <c r="L97" s="373"/>
      <c r="M97" s="374"/>
      <c r="N97" s="72"/>
      <c r="O97" s="354"/>
      <c r="P97" s="355"/>
      <c r="Q97" s="325"/>
      <c r="R97" s="326"/>
      <c r="S97" s="328"/>
      <c r="U97" s="185"/>
    </row>
    <row r="98" spans="2:21" s="71" customFormat="1" ht="15" customHeight="1" x14ac:dyDescent="0.25">
      <c r="B98" s="113"/>
      <c r="E98" s="328"/>
      <c r="F98" s="316"/>
      <c r="G98" s="317"/>
      <c r="H98" s="316"/>
      <c r="I98" s="317"/>
      <c r="J98" s="316"/>
      <c r="K98" s="349"/>
      <c r="L98" s="373"/>
      <c r="M98" s="374"/>
      <c r="N98" s="72"/>
      <c r="O98" s="354"/>
      <c r="P98" s="355"/>
      <c r="Q98" s="325"/>
      <c r="R98" s="326"/>
      <c r="S98" s="328"/>
      <c r="U98" s="185"/>
    </row>
    <row r="99" spans="2:21" s="71" customFormat="1" ht="15" customHeight="1" x14ac:dyDescent="0.25">
      <c r="B99" s="113"/>
      <c r="E99" s="346"/>
      <c r="F99" s="118" t="s">
        <v>21</v>
      </c>
      <c r="G99" s="119" t="s">
        <v>22</v>
      </c>
      <c r="H99" s="120" t="s">
        <v>21</v>
      </c>
      <c r="I99" s="121" t="s">
        <v>22</v>
      </c>
      <c r="J99" s="120" t="s">
        <v>21</v>
      </c>
      <c r="K99" s="121" t="s">
        <v>22</v>
      </c>
      <c r="L99" s="122" t="s">
        <v>21</v>
      </c>
      <c r="M99" s="123" t="s">
        <v>22</v>
      </c>
      <c r="N99" s="72"/>
      <c r="O99" s="120" t="s">
        <v>21</v>
      </c>
      <c r="P99" s="124" t="s">
        <v>22</v>
      </c>
      <c r="Q99" s="120" t="s">
        <v>21</v>
      </c>
      <c r="R99" s="124" t="s">
        <v>22</v>
      </c>
      <c r="S99" s="125" t="s">
        <v>22</v>
      </c>
      <c r="U99" s="185"/>
    </row>
    <row r="100" spans="2:21" s="71" customFormat="1" ht="15" customHeight="1" x14ac:dyDescent="0.25">
      <c r="C100" s="363" t="s">
        <v>23</v>
      </c>
      <c r="D100" s="252">
        <v>2014</v>
      </c>
      <c r="E100" s="250" cm="1">
        <f t="array" ref="E100">SUMPRODUCT(('data NACE'!$A$3:$A$2210='Tool NACE-sectoren'!$A$2)*('data NACE'!$C$3:$C$2210='data NACE'!$C$3)*('data NACE'!$D$2:$T$2=D100)*('data NACE'!$D$3:$T$2210))</f>
        <v>55087</v>
      </c>
      <c r="F100" s="127"/>
      <c r="G100" s="128"/>
      <c r="H100" s="129"/>
      <c r="I100" s="130"/>
      <c r="J100" s="131"/>
      <c r="K100" s="132"/>
      <c r="L100" s="133"/>
      <c r="M100" s="134"/>
      <c r="N100" s="72"/>
      <c r="O100" s="129" cm="1">
        <f t="array" ref="O100">SUMPRODUCT(('data NACE'!$A$3:$A$2210='Tool NACE-sectoren'!$A$2)*('data NACE'!$C$3:$C$2210='data NACE'!$C$17)*('data NACE'!$D$2:$T$2=D100)*('data NACE'!$D$3:$T$2210))</f>
        <v>6572</v>
      </c>
      <c r="P100" s="135">
        <f>O100/$E100*100</f>
        <v>11.930219471018571</v>
      </c>
      <c r="Q100" s="127"/>
      <c r="R100" s="136"/>
      <c r="S100" s="137"/>
      <c r="U100" s="194"/>
    </row>
    <row r="101" spans="2:21" s="71" customFormat="1" ht="15" customHeight="1" x14ac:dyDescent="0.25">
      <c r="B101" s="138"/>
      <c r="C101" s="364"/>
      <c r="D101" s="253">
        <v>2015</v>
      </c>
      <c r="E101" s="250" cm="1">
        <f t="array" ref="E101">SUMPRODUCT(('data NACE'!$A$3:$A$2210='Tool NACE-sectoren'!$A$2)*('data NACE'!$C$3:$C$2210='data NACE'!$C$3)*('data NACE'!$D$2:$T$2=D101)*('data NACE'!$D$3:$T$2210))</f>
        <v>55129</v>
      </c>
      <c r="F101" s="139">
        <f>E101-E100</f>
        <v>42</v>
      </c>
      <c r="G101" s="140">
        <f>F101/$E100*100</f>
        <v>7.6243033746618991E-2</v>
      </c>
      <c r="H101" s="141">
        <f>MAX(F101,0)</f>
        <v>42</v>
      </c>
      <c r="I101" s="140">
        <f t="shared" ref="I101:I106" si="0">H101/$E100*100</f>
        <v>7.6243033746618991E-2</v>
      </c>
      <c r="J101" s="142" cm="1">
        <f t="array" ref="J101">SUMPRODUCT(('data NACE'!$A$3:$A$2210='Tool NACE-sectoren'!$A$2)*('data NACE'!$C$3:$C$2210='data NACE'!$C$34)*('data NACE'!$D$2:$T$2=D101)*('data NACE'!$D$3:$T$2210))</f>
        <v>8825.048933067912</v>
      </c>
      <c r="K101" s="143">
        <f>J101/$E100*100</f>
        <v>16.020202467130016</v>
      </c>
      <c r="L101" s="144">
        <f t="shared" ref="L101:L106" si="1">H101+J101</f>
        <v>8867.048933067912</v>
      </c>
      <c r="M101" s="145">
        <f>L101/$E100*100</f>
        <v>16.096445500876637</v>
      </c>
      <c r="N101" s="72"/>
      <c r="O101" s="141" cm="1">
        <f t="array" ref="O101">SUMPRODUCT(('data NACE'!$A$3:$A$2210='Tool NACE-sectoren'!$A$2)*('data NACE'!$C$3:$C$2210='data NACE'!$C$17)*('data NACE'!$D$2:$T$2=D101)*('data NACE'!$D$3:$T$2210))</f>
        <v>6918</v>
      </c>
      <c r="P101" s="146">
        <f t="shared" ref="P101:P106" si="2">O101/$E101*100</f>
        <v>12.548749297103157</v>
      </c>
      <c r="Q101" s="139" cm="1">
        <f t="array" ref="Q101">SUMPRODUCT(('data NACE'!$A$3:$A$2210='Tool NACE-sectoren'!$A$2)*('data NACE'!$C$3:$C$2210='data NACE'!$C$31)*('data NACE'!$D$2:$T$2=D101)*('data NACE'!$D$3:$T$2210))</f>
        <v>859.26362839852277</v>
      </c>
      <c r="R101" s="147">
        <f>Q101/$E100*100</f>
        <v>1.5598301385054965</v>
      </c>
      <c r="S101" s="148" cm="1">
        <f t="array" ref="S101">SUMPRODUCT(('data NACE'!$A$3:$A$2210='Tool NACE-sectoren'!$A$2)*('data NACE'!$C$3:$C$2210='data NACE'!$C$33)*('data NACE'!$D$2:$T$2=D101)*('data NACE'!$D$3:$T$2210))*100</f>
        <v>9.736644350818473</v>
      </c>
      <c r="U101" s="72"/>
    </row>
    <row r="102" spans="2:21" s="71" customFormat="1" ht="15" customHeight="1" x14ac:dyDescent="0.25">
      <c r="B102" s="138"/>
      <c r="C102" s="364"/>
      <c r="D102" s="253">
        <v>2016</v>
      </c>
      <c r="E102" s="250" cm="1">
        <f t="array" ref="E102">SUMPRODUCT(('data NACE'!$A$3:$A$2210='Tool NACE-sectoren'!$A$2)*('data NACE'!$C$3:$C$2210='data NACE'!$C$3)*('data NACE'!$D$2:$T$2=D102)*('data NACE'!$D$3:$T$2210))</f>
        <v>55194</v>
      </c>
      <c r="F102" s="139">
        <f t="shared" ref="F102:F105" si="3">E102-E101</f>
        <v>65</v>
      </c>
      <c r="G102" s="140">
        <f t="shared" ref="G102:G106" si="4">F102/$E101*100</f>
        <v>0.11790527671461482</v>
      </c>
      <c r="H102" s="141">
        <f t="shared" ref="H102:H124" si="5">MAX(F102,0)</f>
        <v>65</v>
      </c>
      <c r="I102" s="140">
        <f t="shared" si="0"/>
        <v>0.11790527671461482</v>
      </c>
      <c r="J102" s="142" cm="1">
        <f t="array" ref="J102">SUMPRODUCT(('data NACE'!$A$3:$A$2210='Tool NACE-sectoren'!$A$2)*('data NACE'!$C$3:$C$2210='data NACE'!$C$34)*('data NACE'!$D$2:$T$2=D102)*('data NACE'!$D$3:$T$2210))</f>
        <v>8717.7660184711731</v>
      </c>
      <c r="K102" s="143">
        <f t="shared" ref="K102:K106" si="6">J102/$E101*100</f>
        <v>15.813394072940145</v>
      </c>
      <c r="L102" s="144">
        <f t="shared" si="1"/>
        <v>8782.7660184711731</v>
      </c>
      <c r="M102" s="145">
        <f t="shared" ref="M102:M106" si="7">L102/$E101*100</f>
        <v>15.931299349654759</v>
      </c>
      <c r="N102" s="72"/>
      <c r="O102" s="141" cm="1">
        <f t="array" ref="O102">SUMPRODUCT(('data NACE'!$A$3:$A$2210='Tool NACE-sectoren'!$A$2)*('data NACE'!$C$3:$C$2210='data NACE'!$C$17)*('data NACE'!$D$2:$T$2=D102)*('data NACE'!$D$3:$T$2210))</f>
        <v>7492</v>
      </c>
      <c r="P102" s="146">
        <f t="shared" si="2"/>
        <v>13.573939196289453</v>
      </c>
      <c r="Q102" s="139" cm="1">
        <f t="array" ref="Q102">SUMPRODUCT(('data NACE'!$A$3:$A$2210='Tool NACE-sectoren'!$A$2)*('data NACE'!$C$3:$C$2210='data NACE'!$C$31)*('data NACE'!$D$2:$T$2=D102)*('data NACE'!$D$3:$T$2210))</f>
        <v>898.36812350614173</v>
      </c>
      <c r="R102" s="147">
        <f t="shared" ref="R102:R106" si="8">Q102/$E101*100</f>
        <v>1.6295744952858597</v>
      </c>
      <c r="S102" s="148" cm="1">
        <f t="array" ref="S102">SUMPRODUCT(('data NACE'!$A$3:$A$2210='Tool NACE-sectoren'!$A$2)*('data NACE'!$C$3:$C$2210='data NACE'!$C$33)*('data NACE'!$D$2:$T$2=D102)*('data NACE'!$D$3:$T$2210))*100</f>
        <v>10.305026787856916</v>
      </c>
      <c r="U102" s="72"/>
    </row>
    <row r="103" spans="2:21" s="71" customFormat="1" ht="15" customHeight="1" x14ac:dyDescent="0.25">
      <c r="B103" s="138"/>
      <c r="C103" s="364"/>
      <c r="D103" s="253">
        <v>2017</v>
      </c>
      <c r="E103" s="250" cm="1">
        <f t="array" ref="E103">SUMPRODUCT(('data NACE'!$A$3:$A$2210='Tool NACE-sectoren'!$A$2)*('data NACE'!$C$3:$C$2210='data NACE'!$C$3)*('data NACE'!$D$2:$T$2=D103)*('data NACE'!$D$3:$T$2210))</f>
        <v>55355</v>
      </c>
      <c r="F103" s="139">
        <f t="shared" si="3"/>
        <v>161</v>
      </c>
      <c r="G103" s="140">
        <f t="shared" si="4"/>
        <v>0.29169837301155921</v>
      </c>
      <c r="H103" s="141">
        <f t="shared" si="5"/>
        <v>161</v>
      </c>
      <c r="I103" s="140">
        <f t="shared" si="0"/>
        <v>0.29169837301155921</v>
      </c>
      <c r="J103" s="142" cm="1">
        <f t="array" ref="J103">SUMPRODUCT(('data NACE'!$A$3:$A$2210='Tool NACE-sectoren'!$A$2)*('data NACE'!$C$3:$C$2210='data NACE'!$C$34)*('data NACE'!$D$2:$T$2=D103)*('data NACE'!$D$3:$T$2210))</f>
        <v>8663.0031273190962</v>
      </c>
      <c r="K103" s="143">
        <f t="shared" si="6"/>
        <v>15.695552283434969</v>
      </c>
      <c r="L103" s="144">
        <f t="shared" si="1"/>
        <v>8824.0031273190962</v>
      </c>
      <c r="M103" s="145">
        <f t="shared" si="7"/>
        <v>15.987250656446527</v>
      </c>
      <c r="N103" s="72"/>
      <c r="O103" s="141" cm="1">
        <f t="array" ref="O103">SUMPRODUCT(('data NACE'!$A$3:$A$2210='Tool NACE-sectoren'!$A$2)*('data NACE'!$C$3:$C$2210='data NACE'!$C$17)*('data NACE'!$D$2:$T$2=D103)*('data NACE'!$D$3:$T$2210))</f>
        <v>8270</v>
      </c>
      <c r="P103" s="146">
        <f t="shared" si="2"/>
        <v>14.939933158702917</v>
      </c>
      <c r="Q103" s="139" cm="1">
        <f t="array" ref="Q103">SUMPRODUCT(('data NACE'!$A$3:$A$2210='Tool NACE-sectoren'!$A$2)*('data NACE'!$C$3:$C$2210='data NACE'!$C$31)*('data NACE'!$D$2:$T$2=D103)*('data NACE'!$D$3:$T$2210))</f>
        <v>968.06267015857861</v>
      </c>
      <c r="R103" s="147">
        <f t="shared" si="8"/>
        <v>1.7539273655806404</v>
      </c>
      <c r="S103" s="148" cm="1">
        <f t="array" ref="S103">SUMPRODUCT(('data NACE'!$A$3:$A$2210='Tool NACE-sectoren'!$A$2)*('data NACE'!$C$3:$C$2210='data NACE'!$C$33)*('data NACE'!$D$2:$T$2=D103)*('data NACE'!$D$3:$T$2210))*100</f>
        <v>11.174677602340436</v>
      </c>
      <c r="U103" s="72"/>
    </row>
    <row r="104" spans="2:21" s="71" customFormat="1" ht="15" customHeight="1" x14ac:dyDescent="0.25">
      <c r="B104" s="138"/>
      <c r="C104" s="364"/>
      <c r="D104" s="253">
        <v>2018</v>
      </c>
      <c r="E104" s="250" cm="1">
        <f t="array" ref="E104">SUMPRODUCT(('data NACE'!$A$3:$A$2210='Tool NACE-sectoren'!$A$2)*('data NACE'!$C$3:$C$2210='data NACE'!$C$3)*('data NACE'!$D$2:$T$2=D104)*('data NACE'!$D$3:$T$2210))</f>
        <v>56304</v>
      </c>
      <c r="F104" s="139">
        <f t="shared" si="3"/>
        <v>949</v>
      </c>
      <c r="G104" s="140">
        <f t="shared" si="4"/>
        <v>1.7143889440881583</v>
      </c>
      <c r="H104" s="141">
        <f t="shared" si="5"/>
        <v>949</v>
      </c>
      <c r="I104" s="140">
        <f t="shared" si="0"/>
        <v>1.7143889440881583</v>
      </c>
      <c r="J104" s="142" cm="1">
        <f t="array" ref="J104">SUMPRODUCT(('data NACE'!$A$3:$A$2210='Tool NACE-sectoren'!$A$2)*('data NACE'!$C$3:$C$2210='data NACE'!$C$34)*('data NACE'!$D$2:$T$2=D104)*('data NACE'!$D$3:$T$2210))</f>
        <v>8211.6136020270023</v>
      </c>
      <c r="K104" s="143">
        <f t="shared" si="6"/>
        <v>14.83445687295999</v>
      </c>
      <c r="L104" s="144">
        <f t="shared" si="1"/>
        <v>9160.6136020270023</v>
      </c>
      <c r="M104" s="145">
        <f t="shared" si="7"/>
        <v>16.548845817048147</v>
      </c>
      <c r="N104" s="72"/>
      <c r="O104" s="141" cm="1">
        <f t="array" ref="O104">SUMPRODUCT(('data NACE'!$A$3:$A$2210='Tool NACE-sectoren'!$A$2)*('data NACE'!$C$3:$C$2210='data NACE'!$C$17)*('data NACE'!$D$2:$T$2=D104)*('data NACE'!$D$3:$T$2210))</f>
        <v>9068</v>
      </c>
      <c r="P104" s="146">
        <f t="shared" si="2"/>
        <v>16.105427678317703</v>
      </c>
      <c r="Q104" s="139" cm="1">
        <f t="array" ref="Q104">SUMPRODUCT(('data NACE'!$A$3:$A$2210='Tool NACE-sectoren'!$A$2)*('data NACE'!$C$3:$C$2210='data NACE'!$C$31)*('data NACE'!$D$2:$T$2=D104)*('data NACE'!$D$3:$T$2210))</f>
        <v>1008.0366438346676</v>
      </c>
      <c r="R104" s="147">
        <f t="shared" si="8"/>
        <v>1.8210399129882895</v>
      </c>
      <c r="S104" s="148" cm="1">
        <f t="array" ref="S104">SUMPRODUCT(('data NACE'!$A$3:$A$2210='Tool NACE-sectoren'!$A$2)*('data NACE'!$C$3:$C$2210='data NACE'!$C$33)*('data NACE'!$D$2:$T$2=D104)*('data NACE'!$D$3:$T$2210))*100</f>
        <v>12.275743753771343</v>
      </c>
      <c r="U104" s="72"/>
    </row>
    <row r="105" spans="2:21" s="71" customFormat="1" ht="15" customHeight="1" x14ac:dyDescent="0.25">
      <c r="B105" s="138"/>
      <c r="C105" s="364"/>
      <c r="D105" s="253">
        <v>2019</v>
      </c>
      <c r="E105" s="250" cm="1">
        <f t="array" ref="E105">SUMPRODUCT(('data NACE'!$A$3:$A$2210='Tool NACE-sectoren'!$A$2)*('data NACE'!$C$3:$C$2210='data NACE'!$C$3)*('data NACE'!$D$2:$T$2=D105)*('data NACE'!$D$3:$T$2210))</f>
        <v>56994</v>
      </c>
      <c r="F105" s="139">
        <f t="shared" si="3"/>
        <v>690</v>
      </c>
      <c r="G105" s="140">
        <f t="shared" si="4"/>
        <v>1.2254901960784315</v>
      </c>
      <c r="H105" s="141">
        <f>MAX(F105,0)</f>
        <v>690</v>
      </c>
      <c r="I105" s="140">
        <f t="shared" si="0"/>
        <v>1.2254901960784315</v>
      </c>
      <c r="J105" s="142" cm="1">
        <f t="array" ref="J105">SUMPRODUCT(('data NACE'!$A$3:$A$2210='Tool NACE-sectoren'!$A$2)*('data NACE'!$C$3:$C$2210='data NACE'!$C$34)*('data NACE'!$D$2:$T$2=D105)*('data NACE'!$D$3:$T$2210))</f>
        <v>8435.3894647679717</v>
      </c>
      <c r="K105" s="143">
        <f t="shared" si="6"/>
        <v>14.981865346632517</v>
      </c>
      <c r="L105" s="144">
        <f t="shared" si="1"/>
        <v>9125.3894647679717</v>
      </c>
      <c r="M105" s="145">
        <f t="shared" si="7"/>
        <v>16.207355542710946</v>
      </c>
      <c r="N105" s="72"/>
      <c r="O105" s="141" cm="1">
        <f t="array" ref="O105">SUMPRODUCT(('data NACE'!$A$3:$A$2210='Tool NACE-sectoren'!$A$2)*('data NACE'!$C$3:$C$2210='data NACE'!$C$17)*('data NACE'!$D$2:$T$2=D105)*('data NACE'!$D$3:$T$2210))</f>
        <v>9963</v>
      </c>
      <c r="P105" s="146">
        <f t="shared" si="2"/>
        <v>17.480787451310665</v>
      </c>
      <c r="Q105" s="139" cm="1">
        <f t="array" ref="Q105">SUMPRODUCT(('data NACE'!$A$3:$A$2210='Tool NACE-sectoren'!$A$2)*('data NACE'!$C$3:$C$2210='data NACE'!$C$31)*('data NACE'!$D$2:$T$2=D105)*('data NACE'!$D$3:$T$2210))</f>
        <v>1121.3485467050868</v>
      </c>
      <c r="R105" s="147">
        <f t="shared" si="8"/>
        <v>1.9915965947447549</v>
      </c>
      <c r="S105" s="148" cm="1">
        <f t="array" ref="S105">SUMPRODUCT(('data NACE'!$A$3:$A$2210='Tool NACE-sectoren'!$A$2)*('data NACE'!$C$3:$C$2210='data NACE'!$C$33)*('data NACE'!$D$2:$T$2=D105)*('data NACE'!$D$3:$T$2210))*100</f>
        <v>13.293382023303311</v>
      </c>
      <c r="U105" s="72"/>
    </row>
    <row r="106" spans="2:21" s="71" customFormat="1" ht="15" customHeight="1" x14ac:dyDescent="0.25">
      <c r="B106" s="138"/>
      <c r="C106" s="364"/>
      <c r="D106" s="253">
        <v>2020</v>
      </c>
      <c r="E106" s="250" cm="1">
        <f t="array" ref="E106">SUMPRODUCT(('data NACE'!$A$3:$A$2210='Tool NACE-sectoren'!$A$2)*('data NACE'!$C$3:$C$2210='data NACE'!$C$3)*('data NACE'!$D$2:$T$2=D106)*('data NACE'!$D$3:$T$2210))</f>
        <v>58181</v>
      </c>
      <c r="F106" s="139">
        <f>E106-E105</f>
        <v>1187</v>
      </c>
      <c r="G106" s="140">
        <f t="shared" si="4"/>
        <v>2.0826753693371232</v>
      </c>
      <c r="H106" s="141">
        <f t="shared" ref="H106" si="9">MAX(F106,0)</f>
        <v>1187</v>
      </c>
      <c r="I106" s="140">
        <f t="shared" si="0"/>
        <v>2.0826753693371232</v>
      </c>
      <c r="J106" s="142" cm="1">
        <f t="array" ref="J106">SUMPRODUCT(('data NACE'!$A$3:$A$2210='Tool NACE-sectoren'!$A$2)*('data NACE'!$C$3:$C$2210='data NACE'!$C$34)*('data NACE'!$D$2:$T$2=D106)*('data NACE'!$D$3:$T$2210))</f>
        <v>8277.4557602739915</v>
      </c>
      <c r="K106" s="143">
        <f t="shared" si="6"/>
        <v>14.523380987953102</v>
      </c>
      <c r="L106" s="144">
        <f t="shared" si="1"/>
        <v>9464.4557602739915</v>
      </c>
      <c r="M106" s="145">
        <f t="shared" si="7"/>
        <v>16.606056357290225</v>
      </c>
      <c r="N106" s="72"/>
      <c r="O106" s="141" cm="1">
        <f t="array" ref="O106">SUMPRODUCT(('data NACE'!$A$3:$A$2210='Tool NACE-sectoren'!$A$2)*('data NACE'!$C$3:$C$2210='data NACE'!$C$17)*('data NACE'!$D$2:$T$2=D106)*('data NACE'!$D$3:$T$2210))</f>
        <v>10797</v>
      </c>
      <c r="P106" s="146">
        <f t="shared" si="2"/>
        <v>18.557604716316323</v>
      </c>
      <c r="Q106" s="139" cm="1">
        <f t="array" ref="Q106">SUMPRODUCT(('data NACE'!$A$3:$A$2210='Tool NACE-sectoren'!$A$2)*('data NACE'!$C$3:$C$2210='data NACE'!$C$31)*('data NACE'!$D$2:$T$2=D106)*('data NACE'!$D$3:$T$2210))</f>
        <v>1208.5943934240702</v>
      </c>
      <c r="R106" s="147">
        <f t="shared" si="8"/>
        <v>2.1205642583852162</v>
      </c>
      <c r="S106" s="148" cm="1">
        <f t="array" ref="S106">SUMPRODUCT(('data NACE'!$A$3:$A$2210='Tool NACE-sectoren'!$A$2)*('data NACE'!$C$3:$C$2210='data NACE'!$C$33)*('data NACE'!$D$2:$T$2=D106)*('data NACE'!$D$3:$T$2210))*100</f>
        <v>14.601037183725939</v>
      </c>
      <c r="U106" s="72"/>
    </row>
    <row r="107" spans="2:21" s="71" customFormat="1" ht="15" customHeight="1" x14ac:dyDescent="0.25">
      <c r="C107" s="364"/>
      <c r="D107" s="254">
        <v>2021</v>
      </c>
      <c r="E107" s="250" cm="1">
        <f t="array" ref="E107">SUMPRODUCT(('data NACE'!$A$3:$A$2210='Tool NACE-sectoren'!$A$2)*('data NACE'!$C$3:$C$2210='data NACE'!$C$3)*('data NACE'!$D$2:$T$2=D107)*('data NACE'!$D$3:$T$2210))</f>
        <v>58868</v>
      </c>
      <c r="F107" s="139">
        <f>E107-E106</f>
        <v>687</v>
      </c>
      <c r="G107" s="140">
        <f>F107/$E106*100</f>
        <v>1.1807978549698355</v>
      </c>
      <c r="H107" s="141">
        <f>MAX(F107,0)</f>
        <v>687</v>
      </c>
      <c r="I107" s="140">
        <f>H107/$E106*100</f>
        <v>1.1807978549698355</v>
      </c>
      <c r="J107" s="142" cm="1">
        <f t="array" ref="J107">SUMPRODUCT(('data NACE'!$A$3:$A$2210='Tool NACE-sectoren'!$A$2)*('data NACE'!$C$3:$C$2210='data NACE'!$C$34)*('data NACE'!$D$2:$T$2=D107)*('data NACE'!$D$3:$T$2210))</f>
        <v>8724.9125250841753</v>
      </c>
      <c r="K107" s="143">
        <f>J107/$E106*100</f>
        <v>14.996154285908073</v>
      </c>
      <c r="L107" s="144">
        <f>H107+J107</f>
        <v>9411.9125250841753</v>
      </c>
      <c r="M107" s="145">
        <f>L107/$E106*100</f>
        <v>16.176952140877905</v>
      </c>
      <c r="N107" s="72"/>
      <c r="O107" s="141" cm="1">
        <f t="array" ref="O107">SUMPRODUCT(('data NACE'!$A$3:$A$2210='Tool NACE-sectoren'!$A$2)*('data NACE'!$C$3:$C$2210='data NACE'!$C$17)*('data NACE'!$D$2:$T$2=D107)*('data NACE'!$D$3:$T$2210))</f>
        <v>11337</v>
      </c>
      <c r="P107" s="146">
        <f>O107/$E107*100</f>
        <v>19.25834069443501</v>
      </c>
      <c r="Q107" s="139" cm="1">
        <f t="array" ref="Q107">SUMPRODUCT(('data NACE'!$A$3:$A$2210='Tool NACE-sectoren'!$A$2)*('data NACE'!$C$3:$C$2210='data NACE'!$C$31)*('data NACE'!$D$2:$T$2=D107)*('data NACE'!$D$3:$T$2210))</f>
        <v>1381.4395286224171</v>
      </c>
      <c r="R107" s="147">
        <f>Q107/$E106*100</f>
        <v>2.3743825795748048</v>
      </c>
      <c r="S107" s="148" cm="1">
        <f t="array" ref="S107">SUMPRODUCT(('data NACE'!$A$3:$A$2210='Tool NACE-sectoren'!$A$2)*('data NACE'!$C$3:$C$2210='data NACE'!$C$33)*('data NACE'!$D$2:$T$2=D107)*('data NACE'!$D$3:$T$2210))*100</f>
        <v>15.833276547481368</v>
      </c>
      <c r="U107" s="72"/>
    </row>
    <row r="108" spans="2:21" s="71" customFormat="1" ht="15" customHeight="1" x14ac:dyDescent="0.25">
      <c r="C108" s="364"/>
      <c r="D108" s="254">
        <v>2022</v>
      </c>
      <c r="E108" s="250" cm="1">
        <f t="array" ref="E108">SUMPRODUCT(('data NACE'!$A$3:$A$2210='Tool NACE-sectoren'!$A$2)*('data NACE'!$C$3:$C$2210='data NACE'!$C$3)*('data NACE'!$D$2:$T$2=D108)*('data NACE'!$D$3:$T$2210))</f>
        <v>60481</v>
      </c>
      <c r="F108" s="139">
        <f>E108-E107</f>
        <v>1613</v>
      </c>
      <c r="G108" s="140">
        <f t="shared" ref="G108" si="10">F108/$E107*100</f>
        <v>2.7400285384249505</v>
      </c>
      <c r="H108" s="141">
        <f t="shared" ref="H108" si="11">MAX(F108,0)</f>
        <v>1613</v>
      </c>
      <c r="I108" s="140">
        <f t="shared" ref="I108" si="12">H108/$E107*100</f>
        <v>2.7400285384249505</v>
      </c>
      <c r="J108" s="142" cm="1">
        <f t="array" ref="J108">SUMPRODUCT(('data NACE'!$A$3:$A$2210='Tool NACE-sectoren'!$A$2)*('data NACE'!$C$3:$C$2210='data NACE'!$C$34)*('data NACE'!$D$2:$T$2=D108)*('data NACE'!$D$3:$T$2210))</f>
        <v>8384.3076738814871</v>
      </c>
      <c r="K108" s="143">
        <f t="shared" ref="K108" si="13">J108/$E107*100</f>
        <v>14.242555673509354</v>
      </c>
      <c r="L108" s="144">
        <f t="shared" ref="L108" si="14">H108+J108</f>
        <v>9997.3076738814871</v>
      </c>
      <c r="M108" s="145">
        <f t="shared" ref="M108" si="15">L108/$E107*100</f>
        <v>16.982584211934306</v>
      </c>
      <c r="N108" s="72"/>
      <c r="O108" s="141" cm="1">
        <f t="array" ref="O108">SUMPRODUCT(('data NACE'!$A$3:$A$2210='Tool NACE-sectoren'!$A$2)*('data NACE'!$C$3:$C$2210='data NACE'!$C$17)*('data NACE'!$D$2:$T$2=D108)*('data NACE'!$D$3:$T$2210))</f>
        <v>12065</v>
      </c>
      <c r="P108" s="146">
        <f t="shared" ref="P108" si="16">O108/$E108*100</f>
        <v>19.948413551363238</v>
      </c>
      <c r="Q108" s="139" cm="1">
        <f t="array" ref="Q108">SUMPRODUCT(('data NACE'!$A$3:$A$2210='Tool NACE-sectoren'!$A$2)*('data NACE'!$C$3:$C$2210='data NACE'!$C$31)*('data NACE'!$D$2:$T$2=D108)*('data NACE'!$D$3:$T$2210))</f>
        <v>1388.9212845332906</v>
      </c>
      <c r="R108" s="147">
        <f t="shared" ref="R108" si="17">Q108/$E107*100</f>
        <v>2.359382490543743</v>
      </c>
      <c r="S108" s="148" cm="1">
        <f t="array" ref="S108">SUMPRODUCT(('data NACE'!$A$3:$A$2210='Tool NACE-sectoren'!$A$2)*('data NACE'!$C$3:$C$2210='data NACE'!$C$33)*('data NACE'!$D$2:$T$2=D108)*('data NACE'!$D$3:$T$2210))*100</f>
        <v>16.565724190442239</v>
      </c>
      <c r="U108" s="72"/>
    </row>
    <row r="109" spans="2:21" s="71" customFormat="1" ht="15" customHeight="1" x14ac:dyDescent="0.25">
      <c r="C109" s="364"/>
      <c r="D109" s="254">
        <v>2023</v>
      </c>
      <c r="E109" s="250" cm="1">
        <f t="array" ref="E109">SUMPRODUCT(('data NACE'!$A$3:$A$2210='Tool NACE-sectoren'!$A$2)*('data NACE'!$C$3:$C$2210='data NACE'!$C$3)*('data NACE'!$D$2:$T$2=D109)*('data NACE'!$D$3:$T$2210))</f>
        <v>60828</v>
      </c>
      <c r="F109" s="139">
        <f>E109-E108</f>
        <v>347</v>
      </c>
      <c r="G109" s="140">
        <f>F109/$E108*100</f>
        <v>0.57373389990244872</v>
      </c>
      <c r="H109" s="141">
        <f>MAX(F109,0)</f>
        <v>347</v>
      </c>
      <c r="I109" s="140">
        <f>H109/$E108*100</f>
        <v>0.57373389990244872</v>
      </c>
      <c r="J109" s="142" cm="1">
        <f t="array" ref="J109">SUMPRODUCT(('data NACE'!$A$3:$A$2210='Tool NACE-sectoren'!$A$2)*('data NACE'!$C$3:$C$2210='data NACE'!$C$34)*('data NACE'!$D$2:$T$2=D109)*('data NACE'!$D$3:$T$2210))</f>
        <v>9316.7439600275102</v>
      </c>
      <c r="K109" s="143">
        <f>J109/$E108*100</f>
        <v>15.404414543455813</v>
      </c>
      <c r="L109" s="144">
        <f>H109+J109</f>
        <v>9663.7439600275102</v>
      </c>
      <c r="M109" s="145">
        <f>L109/$E108*100</f>
        <v>15.978148443358261</v>
      </c>
      <c r="N109" s="72"/>
      <c r="O109" s="141" cm="1">
        <f t="array" ref="O109">SUMPRODUCT(('data NACE'!$A$3:$A$2210='Tool NACE-sectoren'!$A$2)*('data NACE'!$C$3:$C$2210='data NACE'!$C$17)*('data NACE'!$D$2:$T$2=D109)*('data NACE'!$D$3:$T$2210))</f>
        <v>12915</v>
      </c>
      <c r="P109" s="146">
        <f>O109/$E109*100</f>
        <v>21.231998421779444</v>
      </c>
      <c r="Q109" s="139" cm="1">
        <f t="array" ref="Q109">SUMPRODUCT(('data NACE'!$A$3:$A$2210='Tool NACE-sectoren'!$A$2)*('data NACE'!$C$3:$C$2210='data NACE'!$C$31)*('data NACE'!$D$2:$T$2=D109)*('data NACE'!$D$3:$T$2210))</f>
        <v>1641.610743115554</v>
      </c>
      <c r="R109" s="147">
        <f>Q109/$E108*100</f>
        <v>2.7142585987592036</v>
      </c>
      <c r="S109" s="148" cm="1">
        <f t="array" ref="S109">SUMPRODUCT(('data NACE'!$A$3:$A$2210='Tool NACE-sectoren'!$A$2)*('data NACE'!$C$3:$C$2210='data NACE'!$C$33)*('data NACE'!$D$2:$T$2=D109)*('data NACE'!$D$3:$T$2210))*100</f>
        <v>17.62000490899727</v>
      </c>
      <c r="U109" s="72"/>
    </row>
    <row r="110" spans="2:21" s="71" customFormat="1" ht="15" customHeight="1" x14ac:dyDescent="0.25">
      <c r="C110" s="305"/>
      <c r="D110" s="254" t="s">
        <v>182</v>
      </c>
      <c r="E110" s="250" cm="1">
        <f t="array" ref="E110">SUMPRODUCT(('data NACE'!$A$3:$A$2210='Tool NACE-sectoren'!$A$2)*('data NACE'!$C$3:$C$2210='data NACE'!$C$3)*('data NACE'!$D$2:$T$2=D110)*('data NACE'!$D$3:$T$2210))</f>
        <v>61334.993708322494</v>
      </c>
      <c r="F110" s="139">
        <f>E110-E109</f>
        <v>506.99370832249406</v>
      </c>
      <c r="G110" s="140">
        <f>F110/$E109*100</f>
        <v>0.83348738791756105</v>
      </c>
      <c r="H110" s="141">
        <f>MAX(F110,0)</f>
        <v>506.99370832249406</v>
      </c>
      <c r="I110" s="140">
        <f>H110/$E109*100</f>
        <v>0.83348738791756105</v>
      </c>
      <c r="J110" s="142" cm="1">
        <f t="array" ref="J110">SUMPRODUCT(('data NACE'!$A$3:$A$2210='Tool NACE-sectoren'!$A$2)*('data NACE'!$C$3:$C$2210='data NACE'!$C$34)*('data NACE'!$D$2:$T$2=D110)*('data NACE'!$D$3:$T$2210))</f>
        <v>9311.8488127374094</v>
      </c>
      <c r="K110" s="143">
        <f>J110/$E109*100</f>
        <v>15.30849084753306</v>
      </c>
      <c r="L110" s="144">
        <f>H110+J110</f>
        <v>9818.8425210599034</v>
      </c>
      <c r="M110" s="145">
        <f>L110/$E109*100</f>
        <v>16.141978235450622</v>
      </c>
      <c r="N110" s="72"/>
      <c r="O110" s="141" cm="1">
        <f t="array" ref="O110">SUMPRODUCT(('data NACE'!$A$3:$A$2210='Tool NACE-sectoren'!$A$2)*('data NACE'!$C$3:$C$2210='data NACE'!$C$17)*('data NACE'!$D$2:$T$2=D110)*('data NACE'!$D$3:$T$2210))</f>
        <v>13109.019051764439</v>
      </c>
      <c r="P110" s="146">
        <f>O110/$E110*100</f>
        <v>21.372822037129659</v>
      </c>
      <c r="Q110" s="139" cm="1">
        <f t="array" ref="Q110">SUMPRODUCT(('data NACE'!$A$3:$A$2210='Tool NACE-sectoren'!$A$2)*('data NACE'!$C$3:$C$2210='data NACE'!$C$31)*('data NACE'!$D$2:$T$2=D110)*('data NACE'!$D$3:$T$2210))</f>
        <v>1786.1333967159555</v>
      </c>
      <c r="R110" s="147">
        <f>Q110/$E109*100</f>
        <v>2.9363671281580119</v>
      </c>
      <c r="S110" s="148" cm="1">
        <f t="array" ref="S110">SUMPRODUCT(('data NACE'!$A$3:$A$2210='Tool NACE-sectoren'!$A$2)*('data NACE'!$C$3:$C$2210='data NACE'!$C$33)*('data NACE'!$D$2:$T$2=D110)*('data NACE'!$D$3:$T$2210))*100</f>
        <v>19.181297212136382</v>
      </c>
      <c r="U110" s="72"/>
    </row>
    <row r="111" spans="2:21" s="71" customFormat="1" ht="15" customHeight="1" x14ac:dyDescent="0.25">
      <c r="B111" s="138"/>
      <c r="C111" s="361" t="s">
        <v>183</v>
      </c>
      <c r="D111" s="362"/>
      <c r="E111" s="251">
        <f>AVERAGE(E100:E110)</f>
        <v>57614.181246211141</v>
      </c>
      <c r="F111" s="149">
        <f>AVERAGE(F101:F110)</f>
        <v>624.79937083224945</v>
      </c>
      <c r="G111" s="150">
        <f>G112</f>
        <v>1.080159918078027</v>
      </c>
      <c r="H111" s="151">
        <f t="shared" ref="H111:M111" si="18">AVERAGE(H101:H110)</f>
        <v>624.79937083224945</v>
      </c>
      <c r="I111" s="150">
        <f t="shared" si="18"/>
        <v>1.0836448874191302</v>
      </c>
      <c r="J111" s="149">
        <f t="shared" si="18"/>
        <v>8686.8089877657731</v>
      </c>
      <c r="K111" s="152">
        <f t="shared" si="18"/>
        <v>15.182046738145704</v>
      </c>
      <c r="L111" s="153">
        <f t="shared" si="18"/>
        <v>9311.6083585980232</v>
      </c>
      <c r="M111" s="154">
        <f t="shared" si="18"/>
        <v>16.265691625564834</v>
      </c>
      <c r="N111" s="147"/>
      <c r="O111" s="151">
        <f>AVERAGE(O100:O110)</f>
        <v>9864.1835501604037</v>
      </c>
      <c r="P111" s="150">
        <f>AVERAGE(P100:P110)</f>
        <v>16.995294152160557</v>
      </c>
      <c r="Q111" s="218">
        <f>AVERAGE(Q101:Q110)</f>
        <v>1226.1778959014287</v>
      </c>
      <c r="R111" s="150">
        <f>AVERAGE(R101:R110)</f>
        <v>2.126092356252602</v>
      </c>
      <c r="S111" s="155">
        <f>AVERAGE(S101:S110)</f>
        <v>14.058681456087367</v>
      </c>
      <c r="U111" s="72"/>
    </row>
    <row r="112" spans="2:21" s="71" customFormat="1" ht="15" customHeight="1" x14ac:dyDescent="0.25">
      <c r="B112" s="138"/>
      <c r="C112" s="360"/>
      <c r="D112" s="156">
        <v>2025</v>
      </c>
      <c r="E112" s="157" cm="1">
        <f t="array" ref="E112">SUMPRODUCT(('data NACE'!$A$3:$A$2210='Tool NACE-sectoren'!$A$2)*('data NACE'!$C$3:$C$2210='data NACE'!$C$3)*('data NACE'!$D$2:$T$2=D112)*('data NACE'!$D$3:$T$2210))</f>
        <v>61997.509726115473</v>
      </c>
      <c r="F112" s="158">
        <f>E112-E110</f>
        <v>662.51601779297926</v>
      </c>
      <c r="G112" s="159">
        <f>F112/E110*100</f>
        <v>1.080159918078027</v>
      </c>
      <c r="H112" s="160">
        <f>MAX(F112,0)</f>
        <v>662.51601779297926</v>
      </c>
      <c r="I112" s="159">
        <f>H112/$E110*100</f>
        <v>1.080159918078027</v>
      </c>
      <c r="J112" s="161" cm="1">
        <f t="array" ref="J112">SUMPRODUCT(('data NACE'!$A$3:$A$2210='Tool NACE-sectoren'!$A$2)*('data NACE'!$C$3:$C$2210='data NACE'!$C$34)*('data NACE'!$D$2:$T$2=D112)*('data NACE'!$D$3:$T$2210))</f>
        <v>9420.2811597279124</v>
      </c>
      <c r="K112" s="110">
        <f>J112/$E110*100</f>
        <v>15.358738283280662</v>
      </c>
      <c r="L112" s="162">
        <f t="shared" ref="L112:L116" si="19">H112+J112</f>
        <v>10082.797177520892</v>
      </c>
      <c r="M112" s="163">
        <f>L112/$E110*100</f>
        <v>16.43889820135869</v>
      </c>
      <c r="N112" s="72"/>
      <c r="O112" s="160" cm="1">
        <f t="array" ref="O112">SUMPRODUCT(('data NACE'!$A$3:$A$2210='Tool NACE-sectoren'!$A$2)*('data NACE'!$C$3:$C$2210='data NACE'!$C$17)*('data NACE'!$D$2:$T$2=D112)*('data NACE'!$D$3:$T$2210))</f>
        <v>13479.410058859947</v>
      </c>
      <c r="P112" s="164">
        <f>O112/$E112*100</f>
        <v>21.741857242988516</v>
      </c>
      <c r="Q112" s="174" cm="1">
        <f t="array" ref="Q112">SUMPRODUCT(('data NACE'!$A$3:$A$2210='Tool NACE-sectoren'!$A$2)*('data NACE'!$C$3:$C$2210='data NACE'!$C$31)*('data NACE'!$D$2:$T$2=D112)*('data NACE'!$D$3:$T$2210))</f>
        <v>1843.7390969921246</v>
      </c>
      <c r="R112" s="164">
        <f>Q112/$E110*100</f>
        <v>3.0060149769640381</v>
      </c>
      <c r="S112" s="165" cm="1">
        <f t="array" ref="S112">SUMPRODUCT(('data NACE'!$A$3:$A$2210='Tool NACE-sectoren'!$A$2)*('data NACE'!$C$3:$C$2210='data NACE'!$C$33)*('data NACE'!$D$2:$T$2=D112)*('data NACE'!$D$3:$T$2210))*100</f>
        <v>19.572017710832078</v>
      </c>
    </row>
    <row r="113" spans="2:21" s="71" customFormat="1" ht="15" customHeight="1" x14ac:dyDescent="0.25">
      <c r="B113" s="138"/>
      <c r="C113" s="360"/>
      <c r="D113" s="156">
        <v>2026</v>
      </c>
      <c r="E113" s="157" cm="1">
        <f t="array" ref="E113">SUMPRODUCT(('data NACE'!$A$3:$A$2210='Tool NACE-sectoren'!$A$2)*('data NACE'!$C$3:$C$2210='data NACE'!$C$3)*('data NACE'!$D$2:$T$2=D113)*('data NACE'!$D$3:$T$2210))</f>
        <v>62667.181976383501</v>
      </c>
      <c r="F113" s="158">
        <f t="shared" ref="F113:F116" si="20">E113-E112</f>
        <v>669.67225026802771</v>
      </c>
      <c r="G113" s="159">
        <f>F113/$E112*100</f>
        <v>1.0801599180780301</v>
      </c>
      <c r="H113" s="160">
        <f t="shared" si="5"/>
        <v>669.67225026802771</v>
      </c>
      <c r="I113" s="159">
        <f t="shared" ref="I113:I117" si="21">H113/$E112*100</f>
        <v>1.0801599180780301</v>
      </c>
      <c r="J113" s="161" cm="1">
        <f t="array" ref="J113">SUMPRODUCT(('data NACE'!$A$3:$A$2210='Tool NACE-sectoren'!$A$2)*('data NACE'!$C$3:$C$2210='data NACE'!$C$34)*('data NACE'!$D$2:$T$2=D113)*('data NACE'!$D$3:$T$2210))</f>
        <v>9618.2649310570905</v>
      </c>
      <c r="K113" s="110">
        <f t="shared" ref="K113:K116" si="22">J113/$E112*100</f>
        <v>15.513953662892927</v>
      </c>
      <c r="L113" s="162">
        <f t="shared" si="19"/>
        <v>10287.937181325118</v>
      </c>
      <c r="M113" s="163">
        <f t="shared" ref="M113:M117" si="23">L113/$E112*100</f>
        <v>16.594113580970955</v>
      </c>
      <c r="N113" s="72"/>
      <c r="O113" s="160" cm="1">
        <f t="array" ref="O113">SUMPRODUCT(('data NACE'!$A$3:$A$2210='Tool NACE-sectoren'!$A$2)*('data NACE'!$C$3:$C$2210='data NACE'!$C$17)*('data NACE'!$D$2:$T$2=D113)*('data NACE'!$D$3:$T$2210))</f>
        <v>13739.526049017439</v>
      </c>
      <c r="P113" s="164">
        <f t="shared" ref="P113:P116" si="24">O113/$E113*100</f>
        <v>21.924595323586214</v>
      </c>
      <c r="Q113" s="174" cm="1">
        <f t="array" ref="Q113">SUMPRODUCT(('data NACE'!$A$3:$A$2210='Tool NACE-sectoren'!$A$2)*('data NACE'!$C$3:$C$2210='data NACE'!$C$31)*('data NACE'!$D$2:$T$2=D113)*('data NACE'!$D$3:$T$2210))</f>
        <v>1948.4707768696753</v>
      </c>
      <c r="R113" s="164">
        <f t="shared" ref="R113:R116" si="25">Q113/$E112*100</f>
        <v>3.1428210350341104</v>
      </c>
      <c r="S113" s="165" cm="1">
        <f t="array" ref="S113">SUMPRODUCT(('data NACE'!$A$3:$A$2210='Tool NACE-sectoren'!$A$2)*('data NACE'!$C$3:$C$2210='data NACE'!$C$33)*('data NACE'!$D$2:$T$2=D113)*('data NACE'!$D$3:$T$2210))*100</f>
        <v>20.258027729909177</v>
      </c>
    </row>
    <row r="114" spans="2:21" s="71" customFormat="1" ht="15" customHeight="1" x14ac:dyDescent="0.25">
      <c r="B114" s="138"/>
      <c r="C114" s="360"/>
      <c r="D114" s="156">
        <v>2027</v>
      </c>
      <c r="E114" s="157" cm="1">
        <f t="array" ref="E114">SUMPRODUCT(('data NACE'!$A$3:$A$2210='Tool NACE-sectoren'!$A$2)*('data NACE'!$C$3:$C$2210='data NACE'!$C$3)*('data NACE'!$D$2:$T$2=D114)*('data NACE'!$D$3:$T$2210))</f>
        <v>63344.087757881396</v>
      </c>
      <c r="F114" s="158">
        <f>E114-E113</f>
        <v>676.90578149789508</v>
      </c>
      <c r="G114" s="159">
        <f>F114/$E113*100</f>
        <v>1.0801599180779997</v>
      </c>
      <c r="H114" s="160">
        <f>MAX(F114,0)</f>
        <v>676.90578149789508</v>
      </c>
      <c r="I114" s="159">
        <f t="shared" si="21"/>
        <v>1.0801599180779997</v>
      </c>
      <c r="J114" s="161" cm="1">
        <f t="array" ref="J114">SUMPRODUCT(('data NACE'!$A$3:$A$2210='Tool NACE-sectoren'!$A$2)*('data NACE'!$C$3:$C$2210='data NACE'!$C$34)*('data NACE'!$D$2:$T$2=D114)*('data NACE'!$D$3:$T$2210))</f>
        <v>9814.4128052022916</v>
      </c>
      <c r="K114" s="110">
        <f t="shared" si="22"/>
        <v>15.66116824736257</v>
      </c>
      <c r="L114" s="162">
        <f t="shared" si="19"/>
        <v>10491.318586700187</v>
      </c>
      <c r="M114" s="163">
        <f t="shared" si="23"/>
        <v>16.741328165440571</v>
      </c>
      <c r="N114" s="72"/>
      <c r="O114" s="160" cm="1">
        <f t="array" ref="O114">SUMPRODUCT(('data NACE'!$A$3:$A$2210='Tool NACE-sectoren'!$A$2)*('data NACE'!$C$3:$C$2210='data NACE'!$C$17)*('data NACE'!$D$2:$T$2=D114)*('data NACE'!$D$3:$T$2210))</f>
        <v>13961.861261664246</v>
      </c>
      <c r="P114" s="164">
        <f t="shared" si="24"/>
        <v>22.041301336646189</v>
      </c>
      <c r="Q114" s="174" cm="1">
        <f t="array" ref="Q114">SUMPRODUCT(('data NACE'!$A$3:$A$2210='Tool NACE-sectoren'!$A$2)*('data NACE'!$C$3:$C$2210='data NACE'!$C$31)*('data NACE'!$D$2:$T$2=D114)*('data NACE'!$D$3:$T$2210))</f>
        <v>2010.1972474328361</v>
      </c>
      <c r="R114" s="164">
        <f t="shared" si="25"/>
        <v>3.2077351877580691</v>
      </c>
      <c r="S114" s="165" cm="1">
        <f t="array" ref="S114">SUMPRODUCT(('data NACE'!$A$3:$A$2210='Tool NACE-sectoren'!$A$2)*('data NACE'!$C$3:$C$2210='data NACE'!$C$33)*('data NACE'!$D$2:$T$2=D114)*('data NACE'!$D$3:$T$2210))*100</f>
        <v>20.482093909554099</v>
      </c>
    </row>
    <row r="115" spans="2:21" s="71" customFormat="1" ht="15" customHeight="1" x14ac:dyDescent="0.25">
      <c r="B115" s="138"/>
      <c r="C115" s="360"/>
      <c r="D115" s="156">
        <v>2028</v>
      </c>
      <c r="E115" s="157" cm="1">
        <f t="array" ref="E115">SUMPRODUCT(('data NACE'!$A$3:$A$2210='Tool NACE-sectoren'!$A$2)*('data NACE'!$C$3:$C$2210='data NACE'!$C$3)*('data NACE'!$D$2:$T$2=D115)*('data NACE'!$D$3:$T$2210))</f>
        <v>64028.30520431418</v>
      </c>
      <c r="F115" s="158">
        <f t="shared" si="20"/>
        <v>684.21744643278362</v>
      </c>
      <c r="G115" s="159">
        <f>F115/$E114*100</f>
        <v>1.0801599180779931</v>
      </c>
      <c r="H115" s="160">
        <f t="shared" si="5"/>
        <v>684.21744643278362</v>
      </c>
      <c r="I115" s="159">
        <f t="shared" si="21"/>
        <v>1.0801599180779931</v>
      </c>
      <c r="J115" s="161" cm="1">
        <f t="array" ref="J115">SUMPRODUCT(('data NACE'!$A$3:$A$2210='Tool NACE-sectoren'!$A$2)*('data NACE'!$C$3:$C$2210='data NACE'!$C$34)*('data NACE'!$D$2:$T$2=D115)*('data NACE'!$D$3:$T$2210))</f>
        <v>9996.3457528578256</v>
      </c>
      <c r="K115" s="110">
        <f t="shared" si="22"/>
        <v>15.781024096623858</v>
      </c>
      <c r="L115" s="162">
        <f t="shared" si="19"/>
        <v>10680.563199290609</v>
      </c>
      <c r="M115" s="163">
        <f t="shared" si="23"/>
        <v>16.861184014701848</v>
      </c>
      <c r="N115" s="72"/>
      <c r="O115" s="160" cm="1">
        <f t="array" ref="O115">SUMPRODUCT(('data NACE'!$A$3:$A$2210='Tool NACE-sectoren'!$A$2)*('data NACE'!$C$3:$C$2210='data NACE'!$C$17)*('data NACE'!$D$2:$T$2=D115)*('data NACE'!$D$3:$T$2210))</f>
        <v>13955.479738035316</v>
      </c>
      <c r="P115" s="164">
        <f t="shared" si="24"/>
        <v>21.795797489100188</v>
      </c>
      <c r="Q115" s="174" cm="1">
        <f t="array" ref="Q115">SUMPRODUCT(('data NACE'!$A$3:$A$2210='Tool NACE-sectoren'!$A$2)*('data NACE'!$C$3:$C$2210='data NACE'!$C$31)*('data NACE'!$D$2:$T$2=D115)*('data NACE'!$D$3:$T$2210))</f>
        <v>2061.556776539669</v>
      </c>
      <c r="R115" s="164">
        <f t="shared" si="25"/>
        <v>3.2545370049680229</v>
      </c>
      <c r="S115" s="165" cm="1">
        <f t="array" ref="S115">SUMPRODUCT(('data NACE'!$A$3:$A$2210='Tool NACE-sectoren'!$A$2)*('data NACE'!$C$3:$C$2210='data NACE'!$C$33)*('data NACE'!$D$2:$T$2=D115)*('data NACE'!$D$3:$T$2210))*100</f>
        <v>20.623103957266551</v>
      </c>
      <c r="U115" s="72"/>
    </row>
    <row r="116" spans="2:21" s="71" customFormat="1" ht="15" customHeight="1" x14ac:dyDescent="0.25">
      <c r="B116" s="138"/>
      <c r="C116" s="360"/>
      <c r="D116" s="156">
        <v>2029</v>
      </c>
      <c r="E116" s="157" cm="1">
        <f t="array" ref="E116">SUMPRODUCT(('data NACE'!$A$3:$A$2210='Tool NACE-sectoren'!$A$2)*('data NACE'!$C$3:$C$2210='data NACE'!$C$3)*('data NACE'!$D$2:$T$2=D116)*('data NACE'!$D$3:$T$2210))</f>
        <v>64719.913293355872</v>
      </c>
      <c r="F116" s="158">
        <f t="shared" si="20"/>
        <v>691.60808904169244</v>
      </c>
      <c r="G116" s="159">
        <f t="shared" ref="G116:G117" si="26">F116/$E115*100</f>
        <v>1.0801599180780634</v>
      </c>
      <c r="H116" s="160">
        <f t="shared" si="5"/>
        <v>691.60808904169244</v>
      </c>
      <c r="I116" s="159">
        <f t="shared" si="21"/>
        <v>1.0801599180780634</v>
      </c>
      <c r="J116" s="161" cm="1">
        <f t="array" ref="J116">SUMPRODUCT(('data NACE'!$A$3:$A$2210='Tool NACE-sectoren'!$A$2)*('data NACE'!$C$3:$C$2210='data NACE'!$C$34)*('data NACE'!$D$2:$T$2=D116)*('data NACE'!$D$3:$T$2210))</f>
        <v>10194.067287366634</v>
      </c>
      <c r="K116" s="110">
        <f t="shared" si="22"/>
        <v>15.921188691216154</v>
      </c>
      <c r="L116" s="162">
        <f t="shared" si="19"/>
        <v>10885.675376408326</v>
      </c>
      <c r="M116" s="163">
        <f t="shared" si="23"/>
        <v>17.001348609294219</v>
      </c>
      <c r="N116" s="72"/>
      <c r="O116" s="160" cm="1">
        <f t="array" ref="O116">SUMPRODUCT(('data NACE'!$A$3:$A$2210='Tool NACE-sectoren'!$A$2)*('data NACE'!$C$3:$C$2210='data NACE'!$C$17)*('data NACE'!$D$2:$T$2=D116)*('data NACE'!$D$3:$T$2210))</f>
        <v>13851.80695116817</v>
      </c>
      <c r="P116" s="164">
        <f t="shared" si="24"/>
        <v>21.402697015958751</v>
      </c>
      <c r="Q116" s="174" cm="1">
        <f t="array" ref="Q116">SUMPRODUCT(('data NACE'!$A$3:$A$2210='Tool NACE-sectoren'!$A$2)*('data NACE'!$C$3:$C$2210='data NACE'!$C$31)*('data NACE'!$D$2:$T$2=D116)*('data NACE'!$D$3:$T$2210))</f>
        <v>2100.6578458094514</v>
      </c>
      <c r="R116" s="164">
        <f t="shared" si="25"/>
        <v>3.2808268766544058</v>
      </c>
      <c r="S116" s="165" cm="1">
        <f t="array" ref="S116">SUMPRODUCT(('data NACE'!$A$3:$A$2210='Tool NACE-sectoren'!$A$2)*('data NACE'!$C$3:$C$2210='data NACE'!$C$33)*('data NACE'!$D$2:$T$2=D116)*('data NACE'!$D$3:$T$2210))*100</f>
        <v>20.606670395562009</v>
      </c>
      <c r="U116" s="72"/>
    </row>
    <row r="117" spans="2:21" s="71" customFormat="1" ht="15" customHeight="1" x14ac:dyDescent="0.25">
      <c r="B117" s="138"/>
      <c r="C117" s="360"/>
      <c r="D117" s="156">
        <v>2030</v>
      </c>
      <c r="E117" s="157" cm="1">
        <f t="array" ref="E117">SUMPRODUCT(('data NACE'!$A$3:$A$2210='Tool NACE-sectoren'!$A$2)*('data NACE'!$C$3:$C$2210='data NACE'!$C$3)*('data NACE'!$D$2:$T$2=D117)*('data NACE'!$D$3:$T$2210))</f>
        <v>65418.991855765533</v>
      </c>
      <c r="F117" s="158">
        <f>E117-E116</f>
        <v>699.07856240966066</v>
      </c>
      <c r="G117" s="159">
        <f t="shared" si="26"/>
        <v>1.0801599180779926</v>
      </c>
      <c r="H117" s="160">
        <f>MAX(F117,0)</f>
        <v>699.07856240966066</v>
      </c>
      <c r="I117" s="159">
        <f t="shared" si="21"/>
        <v>1.0801599180779926</v>
      </c>
      <c r="J117" s="161" cm="1">
        <f t="array" ref="J117">SUMPRODUCT(('data NACE'!$A$3:$A$2210='Tool NACE-sectoren'!$A$2)*('data NACE'!$C$3:$C$2210='data NACE'!$C$34)*('data NACE'!$D$2:$T$2=D117)*('data NACE'!$D$3:$T$2210))</f>
        <v>10368.727445774253</v>
      </c>
      <c r="K117" s="110">
        <f>J117/$E116*100</f>
        <v>16.020922955777049</v>
      </c>
      <c r="L117" s="162">
        <f>H117+J117</f>
        <v>11067.806008183914</v>
      </c>
      <c r="M117" s="163">
        <f t="shared" si="23"/>
        <v>17.101082873855042</v>
      </c>
      <c r="N117" s="72"/>
      <c r="O117" s="160" cm="1">
        <f t="array" ref="O117">SUMPRODUCT(('data NACE'!$A$3:$A$2210='Tool NACE-sectoren'!$A$2)*('data NACE'!$C$3:$C$2210='data NACE'!$C$17)*('data NACE'!$D$2:$T$2=D117)*('data NACE'!$D$3:$T$2210))</f>
        <v>14017.97490193404</v>
      </c>
      <c r="P117" s="164">
        <f>O117/$E117*100</f>
        <v>21.427989799721441</v>
      </c>
      <c r="Q117" s="174" cm="1">
        <f t="array" ref="Q117">SUMPRODUCT(('data NACE'!$A$3:$A$2210='Tool NACE-sectoren'!$A$2)*('data NACE'!$C$3:$C$2210='data NACE'!$C$31)*('data NACE'!$D$2:$T$2=D117)*('data NACE'!$D$3:$T$2210))</f>
        <v>2109.0491733635672</v>
      </c>
      <c r="R117" s="164">
        <f>Q117/$E116*100</f>
        <v>3.258733002011116</v>
      </c>
      <c r="S117" s="165" cm="1">
        <f t="array" ref="S117">SUMPRODUCT(('data NACE'!$A$3:$A$2210='Tool NACE-sectoren'!$A$2)*('data NACE'!$C$3:$C$2210='data NACE'!$C$33)*('data NACE'!$D$2:$T$2=D117)*('data NACE'!$D$3:$T$2210))*100</f>
        <v>20.340482324309765</v>
      </c>
      <c r="U117" s="72"/>
    </row>
    <row r="118" spans="2:21" s="71" customFormat="1" ht="15" customHeight="1" x14ac:dyDescent="0.25">
      <c r="B118" s="138"/>
      <c r="C118" s="358" t="s">
        <v>184</v>
      </c>
      <c r="D118" s="359"/>
      <c r="E118" s="166">
        <f t="shared" ref="E118:M118" si="27">AVERAGE(E112:E117)</f>
        <v>63695.998302302665</v>
      </c>
      <c r="F118" s="167">
        <f t="shared" si="27"/>
        <v>680.66635790717316</v>
      </c>
      <c r="G118" s="168">
        <f t="shared" si="27"/>
        <v>1.0801599180780177</v>
      </c>
      <c r="H118" s="167">
        <f t="shared" si="27"/>
        <v>680.66635790717316</v>
      </c>
      <c r="I118" s="168">
        <f t="shared" si="27"/>
        <v>1.0801599180780177</v>
      </c>
      <c r="J118" s="169">
        <f t="shared" si="27"/>
        <v>9902.0165636643342</v>
      </c>
      <c r="K118" s="170">
        <f t="shared" si="27"/>
        <v>15.70949932285887</v>
      </c>
      <c r="L118" s="171">
        <f t="shared" si="27"/>
        <v>10582.682921571508</v>
      </c>
      <c r="M118" s="172">
        <f t="shared" si="27"/>
        <v>16.789659240936885</v>
      </c>
      <c r="N118" s="109"/>
      <c r="O118" s="167">
        <f>AVERAGE(O112:O117)</f>
        <v>13834.343160113191</v>
      </c>
      <c r="P118" s="168">
        <f>AVERAGE(P112:P117)</f>
        <v>21.722373034666884</v>
      </c>
      <c r="Q118" s="167">
        <f>AVERAGE(Q112:Q117)</f>
        <v>2012.2784861678872</v>
      </c>
      <c r="R118" s="168">
        <f>AVERAGE(R112:R117)</f>
        <v>3.1917780138982934</v>
      </c>
      <c r="S118" s="173">
        <f>AVERAGE(S112:S117)</f>
        <v>20.313732671238945</v>
      </c>
      <c r="U118" s="72"/>
    </row>
    <row r="119" spans="2:21" s="71" customFormat="1" ht="15" customHeight="1" x14ac:dyDescent="0.25">
      <c r="B119" s="138"/>
      <c r="C119" s="360"/>
      <c r="D119" s="156">
        <v>2025</v>
      </c>
      <c r="E119" s="157" cm="1">
        <f t="array" ref="E119">SUMPRODUCT(('data NACE'!$A$3:$A$2210='Tool NACE-sectoren'!$A$2)*('data NACE'!$C$3:$C$2210='data NACE'!$C$3)*('data NACE'!$U$2:$Z$2=D119)*('data NACE'!$U$3:$Z$2210))</f>
        <v>61700.509514824233</v>
      </c>
      <c r="F119" s="174">
        <f>E119-E110</f>
        <v>365.51580650173855</v>
      </c>
      <c r="G119" s="159">
        <f>F119/$E110*100</f>
        <v>0.59593355179906382</v>
      </c>
      <c r="H119" s="160">
        <f t="shared" si="5"/>
        <v>365.51580650173855</v>
      </c>
      <c r="I119" s="159">
        <f>H119/$E110*100</f>
        <v>0.59593355179906382</v>
      </c>
      <c r="J119" s="161" cm="1">
        <f t="array" ref="J119">SUMPRODUCT(('data NACE'!$A$3:$A$2210='Tool NACE-sectoren'!$A$2)*('data NACE'!$C$3:$C$2210='data NACE'!$C$34)*('data NACE'!$U$2:$Z$2=D119)*('data NACE'!$U$3:$Z$2210))</f>
        <v>9568.7812653735327</v>
      </c>
      <c r="K119" s="110">
        <f>J119/$E110*100</f>
        <v>15.600851466420144</v>
      </c>
      <c r="L119" s="162">
        <f t="shared" ref="L119:L123" si="28">H119+J119</f>
        <v>9934.2970718752713</v>
      </c>
      <c r="M119" s="163">
        <f>L119/$E110*100</f>
        <v>16.196785018219206</v>
      </c>
      <c r="N119" s="72"/>
      <c r="O119" s="160" cm="1">
        <f t="array" ref="O119">SUMPRODUCT(('data NACE'!$A$3:$A$2210='Tool NACE-sectoren'!$A$2)*('data NACE'!$C$3:$C$2210='data NACE'!$C$17)*('data NACE'!$U$2:$Z$2=D119)*('data NACE'!$U$3:$Z$2210))</f>
        <v>13414.836696909626</v>
      </c>
      <c r="P119" s="164">
        <f>O119/$E119*100</f>
        <v>21.741857242988509</v>
      </c>
      <c r="Q119" s="174" cm="1">
        <f t="array" ref="Q119">SUMPRODUCT(('data NACE'!$A$3:$A$2210='Tool NACE-sectoren'!$A$2)*('data NACE'!$C$3:$C$2210='data NACE'!$C$31)*('data NACE'!$U$2:$Z$2=D119)*('data NACE'!$U$3:$Z$2210))</f>
        <v>1875.4777602967126</v>
      </c>
      <c r="R119" s="109">
        <f>Q119/$E110*100</f>
        <v>3.0577613967248696</v>
      </c>
      <c r="S119" s="165" cm="1">
        <f t="array" ref="S119">SUMPRODUCT(('data NACE'!$A$3:$A$2210='Tool NACE-sectoren'!$A$2)*('data NACE'!$C$3:$C$2210='data NACE'!$C$33)*('data NACE'!$U$2:$Z$2=D119)*('data NACE'!$U$3:$Z$2210))*100</f>
        <v>19.599964805167904</v>
      </c>
    </row>
    <row r="120" spans="2:21" s="71" customFormat="1" ht="15" customHeight="1" x14ac:dyDescent="0.25">
      <c r="B120" s="138"/>
      <c r="C120" s="360"/>
      <c r="D120" s="156">
        <v>2026</v>
      </c>
      <c r="E120" s="157" cm="1">
        <f t="array" ref="E120">SUMPRODUCT(('data NACE'!$A$3:$A$2210='Tool NACE-sectoren'!$A$2)*('data NACE'!$C$3:$C$2210='data NACE'!$C$3)*('data NACE'!$U$2:$Z$2=D120)*('data NACE'!$U$3:$Z$2210))</f>
        <v>62068.203552653998</v>
      </c>
      <c r="F120" s="174">
        <f t="shared" ref="F120:F123" si="29">E120-E119</f>
        <v>367.69403782976588</v>
      </c>
      <c r="G120" s="159">
        <f t="shared" ref="G120:G124" si="30">F120/$E119*100</f>
        <v>0.5959335517989901</v>
      </c>
      <c r="H120" s="160">
        <f t="shared" si="5"/>
        <v>367.69403782976588</v>
      </c>
      <c r="I120" s="159">
        <f t="shared" ref="I120:I123" si="31">H120/$E119*100</f>
        <v>0.5959335517989901</v>
      </c>
      <c r="J120" s="161" cm="1">
        <f t="array" ref="J120">SUMPRODUCT(('data NACE'!$A$3:$A$2210='Tool NACE-sectoren'!$A$2)*('data NACE'!$C$3:$C$2210='data NACE'!$C$34)*('data NACE'!$U$2:$Z$2=D120)*('data NACE'!$U$3:$Z$2210))</f>
        <v>9721.5735234983167</v>
      </c>
      <c r="K120" s="110">
        <f>J120/$E119*100</f>
        <v>15.756066846032448</v>
      </c>
      <c r="L120" s="162">
        <f t="shared" si="28"/>
        <v>10089.267561328083</v>
      </c>
      <c r="M120" s="163">
        <f t="shared" ref="M120:M123" si="32">L120/$E119*100</f>
        <v>16.352000397831436</v>
      </c>
      <c r="N120" s="72"/>
      <c r="O120" s="160" cm="1">
        <f t="array" ref="O120">SUMPRODUCT(('data NACE'!$A$3:$A$2210='Tool NACE-sectoren'!$A$2)*('data NACE'!$C$3:$C$2210='data NACE'!$C$17)*('data NACE'!$U$2:$Z$2=D120)*('data NACE'!$U$3:$Z$2210))</f>
        <v>13608.202453539154</v>
      </c>
      <c r="P120" s="164">
        <f t="shared" ref="P120:P122" si="33">O120/$E120*100</f>
        <v>21.924595323586217</v>
      </c>
      <c r="Q120" s="174" cm="1">
        <f t="array" ref="Q120">SUMPRODUCT(('data NACE'!$A$3:$A$2210='Tool NACE-sectoren'!$A$2)*('data NACE'!$C$3:$C$2210='data NACE'!$C$31)*('data NACE'!$U$2:$Z$2=D120)*('data NACE'!$U$3:$Z$2210))</f>
        <v>1971.6156798949751</v>
      </c>
      <c r="R120" s="109">
        <f t="shared" ref="R120:R123" si="34">Q120/$E119*100</f>
        <v>3.1954609376787602</v>
      </c>
      <c r="S120" s="165" cm="1">
        <f t="array" ref="S120">SUMPRODUCT(('data NACE'!$A$3:$A$2210='Tool NACE-sectoren'!$A$2)*('data NACE'!$C$3:$C$2210='data NACE'!$C$33)*('data NACE'!$U$2:$Z$2=D120)*('data NACE'!$U$3:$Z$2210))*100</f>
        <v>20.280828768401758</v>
      </c>
    </row>
    <row r="121" spans="2:21" s="71" customFormat="1" ht="15" customHeight="1" x14ac:dyDescent="0.25">
      <c r="B121" s="138"/>
      <c r="C121" s="360"/>
      <c r="D121" s="156">
        <v>2027</v>
      </c>
      <c r="E121" s="157" cm="1">
        <f t="array" ref="E121">SUMPRODUCT(('data NACE'!$A$3:$A$2210='Tool NACE-sectoren'!$A$2)*('data NACE'!$C$3:$C$2210='data NACE'!$C$3)*('data NACE'!$U$2:$Z$2=D121)*('data NACE'!$U$3:$Z$2210))</f>
        <v>62438.088802623184</v>
      </c>
      <c r="F121" s="174">
        <f t="shared" si="29"/>
        <v>369.88524996918568</v>
      </c>
      <c r="G121" s="159">
        <f t="shared" si="30"/>
        <v>0.59593355179903484</v>
      </c>
      <c r="H121" s="160">
        <f t="shared" si="5"/>
        <v>369.88524996918568</v>
      </c>
      <c r="I121" s="159">
        <f t="shared" si="31"/>
        <v>0.59593355179903484</v>
      </c>
      <c r="J121" s="161" cm="1">
        <f t="array" ref="J121">SUMPRODUCT(('data NACE'!$A$3:$A$2210='Tool NACE-sectoren'!$A$2)*('data NACE'!$C$3:$C$2210='data NACE'!$C$34)*('data NACE'!$U$2:$Z$2=D121)*('data NACE'!$U$3:$Z$2210))</f>
        <v>9870.881089835435</v>
      </c>
      <c r="K121" s="110">
        <f t="shared" ref="K121:K123" si="35">J121/$E120*100</f>
        <v>15.903281430502048</v>
      </c>
      <c r="L121" s="162">
        <f t="shared" si="28"/>
        <v>10240.766339804621</v>
      </c>
      <c r="M121" s="163">
        <f t="shared" si="32"/>
        <v>16.49921498230108</v>
      </c>
      <c r="N121" s="72"/>
      <c r="O121" s="160" cm="1">
        <f t="array" ref="O121">SUMPRODUCT(('data NACE'!$A$3:$A$2210='Tool NACE-sectoren'!$A$2)*('data NACE'!$C$3:$C$2210='data NACE'!$C$17)*('data NACE'!$U$2:$Z$2=D121)*('data NACE'!$U$3:$Z$2210))</f>
        <v>13762.16730182892</v>
      </c>
      <c r="P121" s="164">
        <f t="shared" si="33"/>
        <v>22.041301336646193</v>
      </c>
      <c r="Q121" s="174" cm="1">
        <f t="array" ref="Q121">SUMPRODUCT(('data NACE'!$A$3:$A$2210='Tool NACE-sectoren'!$A$2)*('data NACE'!$C$3:$C$2210='data NACE'!$C$31)*('data NACE'!$U$2:$Z$2=D121)*('data NACE'!$U$3:$Z$2210))</f>
        <v>2023.9308578961154</v>
      </c>
      <c r="R121" s="109">
        <f t="shared" si="34"/>
        <v>3.260817523386454</v>
      </c>
      <c r="S121" s="165" cm="1">
        <f t="array" ref="S121">SUMPRODUCT(('data NACE'!$A$3:$A$2210='Tool NACE-sectoren'!$A$2)*('data NACE'!$C$3:$C$2210='data NACE'!$C$33)*('data NACE'!$U$2:$Z$2=D121)*('data NACE'!$U$3:$Z$2210))*100</f>
        <v>20.504054698625264</v>
      </c>
      <c r="T121" s="195"/>
    </row>
    <row r="122" spans="2:21" s="71" customFormat="1" ht="15" customHeight="1" x14ac:dyDescent="0.25">
      <c r="B122" s="138"/>
      <c r="C122" s="360"/>
      <c r="D122" s="156">
        <v>2028</v>
      </c>
      <c r="E122" s="157" cm="1">
        <f t="array" ref="E122">SUMPRODUCT(('data NACE'!$A$3:$A$2210='Tool NACE-sectoren'!$A$2)*('data NACE'!$C$3:$C$2210='data NACE'!$C$3)*('data NACE'!$U$2:$Z$2=D122)*('data NACE'!$U$3:$Z$2210))</f>
        <v>62810.178322900116</v>
      </c>
      <c r="F122" s="174">
        <f t="shared" si="29"/>
        <v>372.08952027693158</v>
      </c>
      <c r="G122" s="159">
        <f t="shared" si="30"/>
        <v>0.59593355179907292</v>
      </c>
      <c r="H122" s="160">
        <f t="shared" si="5"/>
        <v>372.08952027693158</v>
      </c>
      <c r="I122" s="159">
        <f t="shared" si="31"/>
        <v>0.59593355179907292</v>
      </c>
      <c r="J122" s="161" cm="1">
        <f t="array" ref="J122">SUMPRODUCT(('data NACE'!$A$3:$A$2210='Tool NACE-sectoren'!$A$2)*('data NACE'!$C$3:$C$2210='data NACE'!$C$34)*('data NACE'!$U$2:$Z$2=D122)*('data NACE'!$U$3:$Z$2210))</f>
        <v>10004.540683704838</v>
      </c>
      <c r="K122" s="110">
        <f t="shared" si="35"/>
        <v>16.023137279763311</v>
      </c>
      <c r="L122" s="162">
        <f t="shared" si="28"/>
        <v>10376.630203981769</v>
      </c>
      <c r="M122" s="163">
        <f t="shared" si="32"/>
        <v>16.619070831562386</v>
      </c>
      <c r="N122" s="72"/>
      <c r="O122" s="160" cm="1">
        <f t="array" ref="O122">SUMPRODUCT(('data NACE'!$A$3:$A$2210='Tool NACE-sectoren'!$A$2)*('data NACE'!$C$3:$C$2210='data NACE'!$C$17)*('data NACE'!$U$2:$Z$2=D122)*('data NACE'!$U$3:$Z$2210))</f>
        <v>13689.979269802008</v>
      </c>
      <c r="P122" s="164">
        <f t="shared" si="33"/>
        <v>21.795797489100181</v>
      </c>
      <c r="Q122" s="174" cm="1">
        <f t="array" ref="Q122">SUMPRODUCT(('data NACE'!$A$3:$A$2210='Tool NACE-sectoren'!$A$2)*('data NACE'!$C$3:$C$2210='data NACE'!$C$31)*('data NACE'!$U$2:$Z$2=D122)*('data NACE'!$U$3:$Z$2210))</f>
        <v>2065.3907265996031</v>
      </c>
      <c r="R122" s="109">
        <f t="shared" si="34"/>
        <v>3.3079019012395379</v>
      </c>
      <c r="S122" s="165" cm="1">
        <f t="array" ref="S122">SUMPRODUCT(('data NACE'!$A$3:$A$2210='Tool NACE-sectoren'!$A$2)*('data NACE'!$C$3:$C$2210='data NACE'!$C$33)*('data NACE'!$U$2:$Z$2=D122)*('data NACE'!$U$3:$Z$2210))*100</f>
        <v>20.644533236429968</v>
      </c>
      <c r="T122" s="195"/>
    </row>
    <row r="123" spans="2:21" s="71" customFormat="1" ht="15" customHeight="1" x14ac:dyDescent="0.25">
      <c r="B123" s="138"/>
      <c r="C123" s="360"/>
      <c r="D123" s="156">
        <v>2029</v>
      </c>
      <c r="E123" s="157" cm="1">
        <f t="array" ref="E123">SUMPRODUCT(('data NACE'!$A$3:$A$2210='Tool NACE-sectoren'!$A$2)*('data NACE'!$C$3:$C$2210='data NACE'!$C$3)*('data NACE'!$U$2:$Z$2=D123)*('data NACE'!$U$3:$Z$2210))</f>
        <v>63184.485249471079</v>
      </c>
      <c r="F123" s="174">
        <f t="shared" si="29"/>
        <v>374.3069265709637</v>
      </c>
      <c r="G123" s="159">
        <f t="shared" si="30"/>
        <v>0.59593355179903096</v>
      </c>
      <c r="H123" s="160">
        <f t="shared" si="5"/>
        <v>374.3069265709637</v>
      </c>
      <c r="I123" s="159">
        <f t="shared" si="31"/>
        <v>0.59593355179903096</v>
      </c>
      <c r="J123" s="161" cm="1">
        <f t="array" ref="J123">SUMPRODUCT(('data NACE'!$A$3:$A$2210='Tool NACE-sectoren'!$A$2)*('data NACE'!$C$3:$C$2210='data NACE'!$C$34)*('data NACE'!$U$2:$Z$2=D123)*('data NACE'!$U$3:$Z$2210))</f>
        <v>10152.198730151451</v>
      </c>
      <c r="K123" s="110">
        <f t="shared" si="35"/>
        <v>16.163301874355668</v>
      </c>
      <c r="L123" s="162">
        <f t="shared" si="28"/>
        <v>10526.505656722415</v>
      </c>
      <c r="M123" s="163">
        <f t="shared" si="32"/>
        <v>16.759235426154699</v>
      </c>
      <c r="N123" s="72"/>
      <c r="O123" s="160" cm="1">
        <f t="array" ref="O123">SUMPRODUCT(('data NACE'!$A$3:$A$2210='Tool NACE-sectoren'!$A$2)*('data NACE'!$C$3:$C$2210='data NACE'!$C$17)*('data NACE'!$U$2:$Z$2=D123)*('data NACE'!$U$3:$Z$2210))</f>
        <v>13523.183939037443</v>
      </c>
      <c r="P123" s="164">
        <f>O123/$E123*100</f>
        <v>21.402697015958751</v>
      </c>
      <c r="Q123" s="174" cm="1">
        <f t="array" ref="Q123">SUMPRODUCT(('data NACE'!$A$3:$A$2210='Tool NACE-sectoren'!$A$2)*('data NACE'!$C$3:$C$2210='data NACE'!$C$31)*('data NACE'!$U$2:$Z$2=D123)*('data NACE'!$U$3:$Z$2210))</f>
        <v>2093.8384562735228</v>
      </c>
      <c r="R123" s="109">
        <f t="shared" si="34"/>
        <v>3.3335973757459074</v>
      </c>
      <c r="S123" s="165" cm="1">
        <f t="array" ref="S123">SUMPRODUCT(('data NACE'!$A$3:$A$2210='Tool NACE-sectoren'!$A$2)*('data NACE'!$C$3:$C$2210='data NACE'!$C$33)*('data NACE'!$U$2:$Z$2=D123)*('data NACE'!$U$3:$Z$2210))*100</f>
        <v>20.624482557211397</v>
      </c>
      <c r="T123" s="195"/>
    </row>
    <row r="124" spans="2:21" s="71" customFormat="1" ht="15" customHeight="1" x14ac:dyDescent="0.25">
      <c r="B124" s="138"/>
      <c r="C124" s="360"/>
      <c r="D124" s="156">
        <v>2030</v>
      </c>
      <c r="E124" s="157" cm="1">
        <f t="array" ref="E124">SUMPRODUCT(('data NACE'!$A$3:$A$2210='Tool NACE-sectoren'!$A$2)*('data NACE'!$C$3:$C$2210='data NACE'!$C$3)*('data NACE'!$U$2:$Z$2=D124)*('data NACE'!$U$3:$Z$2210))</f>
        <v>63561.022796604186</v>
      </c>
      <c r="F124" s="174">
        <f>E124-E123</f>
        <v>376.53754713310627</v>
      </c>
      <c r="G124" s="159">
        <f t="shared" si="30"/>
        <v>0.59593355179902852</v>
      </c>
      <c r="H124" s="160">
        <f t="shared" si="5"/>
        <v>376.53754713310627</v>
      </c>
      <c r="I124" s="159">
        <f>H124/$E123*100</f>
        <v>0.59593355179902852</v>
      </c>
      <c r="J124" s="161" cm="1">
        <f t="array" ref="J124">SUMPRODUCT(('data NACE'!$A$3:$A$2210='Tool NACE-sectoren'!$A$2)*('data NACE'!$C$3:$C$2210='data NACE'!$C$34)*('data NACE'!$U$2:$Z$2=D124)*('data NACE'!$U$3:$Z$2210))</f>
        <v>10275.715670309866</v>
      </c>
      <c r="K124" s="110">
        <f>J124/$E123*100</f>
        <v>16.263036138916533</v>
      </c>
      <c r="L124" s="162">
        <f>H124+J124</f>
        <v>10652.253217442973</v>
      </c>
      <c r="M124" s="163">
        <f>L124/$E123*100</f>
        <v>16.858969690715558</v>
      </c>
      <c r="N124" s="72"/>
      <c r="O124" s="160" cm="1">
        <f t="array" ref="O124">SUMPRODUCT(('data NACE'!$A$3:$A$2210='Tool NACE-sectoren'!$A$2)*('data NACE'!$C$3:$C$2210='data NACE'!$C$17)*('data NACE'!$U$2:$Z$2=D124)*('data NACE'!$U$3:$Z$2210))</f>
        <v>13619.849481454963</v>
      </c>
      <c r="P124" s="164">
        <f>O124/$E124*100</f>
        <v>21.427989799721438</v>
      </c>
      <c r="Q124" s="174" cm="1">
        <f t="array" ref="Q124">SUMPRODUCT(('data NACE'!$A$3:$A$2210='Tool NACE-sectoren'!$A$2)*('data NACE'!$C$3:$C$2210='data NACE'!$C$31)*('data NACE'!$U$2:$Z$2=D124)*('data NACE'!$U$3:$Z$2210))</f>
        <v>2091.7550840719696</v>
      </c>
      <c r="R124" s="109">
        <f>Q124/$E123*100</f>
        <v>3.3105517530341513</v>
      </c>
      <c r="S124" s="165" cm="1">
        <f t="array" ref="S124">SUMPRODUCT(('data NACE'!$A$3:$A$2210='Tool NACE-sectoren'!$A$2)*('data NACE'!$C$3:$C$2210='data NACE'!$C$33)*('data NACE'!$U$2:$Z$2=D124)*('data NACE'!$U$3:$Z$2210))*100</f>
        <v>20.356295864781281</v>
      </c>
      <c r="T124" s="195"/>
    </row>
    <row r="125" spans="2:21" s="71" customFormat="1" ht="15" customHeight="1" thickBot="1" x14ac:dyDescent="0.3">
      <c r="B125" s="138"/>
      <c r="C125" s="358" t="s">
        <v>184</v>
      </c>
      <c r="D125" s="359"/>
      <c r="E125" s="175">
        <f t="shared" ref="E125:M125" si="36">AVERAGE(E119:E124)</f>
        <v>62627.08137317947</v>
      </c>
      <c r="F125" s="176">
        <f t="shared" si="36"/>
        <v>371.00484804694861</v>
      </c>
      <c r="G125" s="177">
        <f t="shared" si="36"/>
        <v>0.59593355179903684</v>
      </c>
      <c r="H125" s="176">
        <f t="shared" si="36"/>
        <v>371.00484804694861</v>
      </c>
      <c r="I125" s="177">
        <f t="shared" si="36"/>
        <v>0.59593355179903684</v>
      </c>
      <c r="J125" s="178">
        <f t="shared" si="36"/>
        <v>9932.2818271455744</v>
      </c>
      <c r="K125" s="179">
        <f t="shared" si="36"/>
        <v>15.95161250599836</v>
      </c>
      <c r="L125" s="180">
        <f t="shared" si="36"/>
        <v>10303.286675192523</v>
      </c>
      <c r="M125" s="181">
        <f t="shared" si="36"/>
        <v>16.547546057797394</v>
      </c>
      <c r="N125" s="182"/>
      <c r="O125" s="176">
        <f>AVERAGE(O119:O124)</f>
        <v>13603.036523762019</v>
      </c>
      <c r="P125" s="177">
        <f>AVERAGE(P119:P124)</f>
        <v>21.722373034666884</v>
      </c>
      <c r="Q125" s="178">
        <f>AVERAGE(Q119:Q124)</f>
        <v>2020.3347608388165</v>
      </c>
      <c r="R125" s="179">
        <f>AVERAGE(R119:R124)</f>
        <v>3.2443484813016128</v>
      </c>
      <c r="S125" s="183">
        <f>AVERAGE(S119:S124)</f>
        <v>20.335026655102926</v>
      </c>
      <c r="T125" s="195"/>
    </row>
    <row r="126" spans="2:21" s="71" customFormat="1" ht="15" customHeight="1" x14ac:dyDescent="0.25">
      <c r="C126" s="292" t="s">
        <v>185</v>
      </c>
      <c r="F126" s="196"/>
      <c r="H126" s="197">
        <f>MAX(H112:H117)</f>
        <v>699.07856240966066</v>
      </c>
      <c r="I126" s="197"/>
      <c r="J126" s="197">
        <f>MAX(J112:J117)</f>
        <v>10368.727445774253</v>
      </c>
      <c r="K126" s="72"/>
      <c r="N126" s="72"/>
      <c r="Q126" s="198"/>
      <c r="R126" s="199"/>
      <c r="S126" s="200"/>
      <c r="T126" s="195"/>
    </row>
    <row r="127" spans="2:21" x14ac:dyDescent="0.25">
      <c r="L127" s="300"/>
    </row>
    <row r="128" spans="2:21" x14ac:dyDescent="0.25">
      <c r="G128" s="301"/>
      <c r="J128" s="302"/>
      <c r="K128" s="303"/>
    </row>
    <row r="129" spans="10:17" x14ac:dyDescent="0.25">
      <c r="J129" s="303"/>
      <c r="K129" s="41"/>
    </row>
    <row r="130" spans="10:17" x14ac:dyDescent="0.25">
      <c r="J130" s="303"/>
      <c r="K130" s="41"/>
    </row>
    <row r="131" spans="10:17" x14ac:dyDescent="0.25">
      <c r="J131" s="303"/>
      <c r="K131" s="41"/>
    </row>
    <row r="132" spans="10:17" x14ac:dyDescent="0.25">
      <c r="J132" s="303"/>
      <c r="K132" s="41"/>
    </row>
    <row r="133" spans="10:17" x14ac:dyDescent="0.25">
      <c r="J133" s="303"/>
      <c r="K133" s="41"/>
    </row>
    <row r="134" spans="10:17" x14ac:dyDescent="0.25">
      <c r="J134" s="303"/>
      <c r="K134" s="41"/>
    </row>
    <row r="135" spans="10:17" x14ac:dyDescent="0.25">
      <c r="J135" s="303"/>
      <c r="K135" s="41"/>
    </row>
    <row r="136" spans="10:17" x14ac:dyDescent="0.25">
      <c r="J136" s="303"/>
      <c r="K136" s="41"/>
    </row>
    <row r="137" spans="10:17" x14ac:dyDescent="0.25">
      <c r="J137" s="303"/>
      <c r="K137" s="41"/>
    </row>
    <row r="138" spans="10:17" x14ac:dyDescent="0.25">
      <c r="J138" s="303"/>
      <c r="K138" s="41"/>
    </row>
    <row r="139" spans="10:17" x14ac:dyDescent="0.25">
      <c r="J139" s="303"/>
      <c r="K139" s="41"/>
    </row>
    <row r="140" spans="10:17" x14ac:dyDescent="0.25">
      <c r="J140" s="303"/>
      <c r="K140" s="303"/>
    </row>
    <row r="141" spans="10:17" x14ac:dyDescent="0.25">
      <c r="J141" s="302"/>
      <c r="K141" s="303"/>
    </row>
    <row r="142" spans="10:17" x14ac:dyDescent="0.25">
      <c r="J142" s="303"/>
      <c r="K142" s="41"/>
      <c r="N142"/>
      <c r="Q142"/>
    </row>
    <row r="143" spans="10:17" x14ac:dyDescent="0.25">
      <c r="J143" s="303"/>
      <c r="K143" s="41"/>
      <c r="N143"/>
      <c r="Q143"/>
    </row>
    <row r="144" spans="10:17" x14ac:dyDescent="0.25">
      <c r="J144" s="303"/>
      <c r="K144" s="41"/>
      <c r="N144"/>
      <c r="Q144"/>
    </row>
    <row r="145" spans="10:17" x14ac:dyDescent="0.25">
      <c r="J145" s="303"/>
      <c r="K145" s="41"/>
      <c r="N145"/>
      <c r="Q145"/>
    </row>
    <row r="146" spans="10:17" x14ac:dyDescent="0.25">
      <c r="J146" s="303"/>
      <c r="K146" s="41"/>
      <c r="N146"/>
      <c r="Q146"/>
    </row>
    <row r="147" spans="10:17" x14ac:dyDescent="0.25">
      <c r="J147" s="303"/>
      <c r="K147" s="41"/>
      <c r="N147"/>
      <c r="Q147"/>
    </row>
    <row r="148" spans="10:17" x14ac:dyDescent="0.25">
      <c r="J148" s="303"/>
      <c r="K148" s="41"/>
      <c r="N148"/>
      <c r="Q148"/>
    </row>
    <row r="149" spans="10:17" x14ac:dyDescent="0.25">
      <c r="J149" s="303"/>
      <c r="K149" s="41"/>
      <c r="N149"/>
      <c r="Q149"/>
    </row>
    <row r="150" spans="10:17" x14ac:dyDescent="0.25">
      <c r="J150" s="303"/>
      <c r="K150" s="41"/>
      <c r="N150"/>
      <c r="Q150"/>
    </row>
    <row r="151" spans="10:17" x14ac:dyDescent="0.25">
      <c r="J151" s="303"/>
      <c r="K151" s="41"/>
      <c r="N151"/>
      <c r="Q151"/>
    </row>
    <row r="152" spans="10:17" x14ac:dyDescent="0.25">
      <c r="J152" s="303"/>
      <c r="K152" s="41"/>
      <c r="N152"/>
      <c r="Q152"/>
    </row>
    <row r="153" spans="10:17" x14ac:dyDescent="0.25">
      <c r="J153" s="303"/>
      <c r="K153" s="303"/>
      <c r="N153"/>
      <c r="Q153"/>
    </row>
    <row r="154" spans="10:17" x14ac:dyDescent="0.25">
      <c r="J154" s="302"/>
      <c r="K154" s="303"/>
      <c r="N154"/>
      <c r="Q154"/>
    </row>
    <row r="155" spans="10:17" x14ac:dyDescent="0.25">
      <c r="J155" s="303"/>
      <c r="K155" s="41"/>
      <c r="L155" s="2"/>
      <c r="N155"/>
      <c r="Q155"/>
    </row>
    <row r="156" spans="10:17" x14ac:dyDescent="0.25">
      <c r="J156" s="303"/>
      <c r="K156" s="41"/>
      <c r="L156" s="2"/>
      <c r="N156"/>
      <c r="Q156"/>
    </row>
    <row r="157" spans="10:17" x14ac:dyDescent="0.25">
      <c r="J157" s="303"/>
      <c r="K157" s="41"/>
      <c r="L157" s="2"/>
      <c r="N157"/>
      <c r="Q157"/>
    </row>
    <row r="158" spans="10:17" x14ac:dyDescent="0.25">
      <c r="J158" s="303"/>
      <c r="K158" s="41"/>
      <c r="L158" s="2"/>
      <c r="N158"/>
      <c r="Q158"/>
    </row>
    <row r="159" spans="10:17" x14ac:dyDescent="0.25">
      <c r="J159" s="303"/>
      <c r="K159" s="41"/>
      <c r="L159" s="2"/>
      <c r="N159"/>
      <c r="Q159"/>
    </row>
    <row r="160" spans="10:17" x14ac:dyDescent="0.25">
      <c r="J160" s="303"/>
      <c r="K160" s="41"/>
      <c r="L160" s="2"/>
      <c r="N160"/>
      <c r="Q160"/>
    </row>
    <row r="161" spans="10:17" x14ac:dyDescent="0.25">
      <c r="J161" s="303"/>
      <c r="K161" s="41"/>
      <c r="L161" s="2"/>
      <c r="N161"/>
      <c r="Q161"/>
    </row>
    <row r="162" spans="10:17" x14ac:dyDescent="0.25">
      <c r="J162" s="303"/>
      <c r="K162" s="41"/>
      <c r="L162" s="2"/>
      <c r="N162"/>
      <c r="Q162"/>
    </row>
    <row r="163" spans="10:17" x14ac:dyDescent="0.25">
      <c r="J163" s="303"/>
      <c r="K163" s="41"/>
      <c r="L163" s="2"/>
      <c r="N163"/>
      <c r="Q163"/>
    </row>
    <row r="164" spans="10:17" x14ac:dyDescent="0.25">
      <c r="J164" s="303"/>
      <c r="K164" s="41"/>
      <c r="L164" s="2"/>
      <c r="N164"/>
      <c r="Q164"/>
    </row>
    <row r="165" spans="10:17" x14ac:dyDescent="0.25">
      <c r="J165" s="303"/>
      <c r="K165" s="41"/>
      <c r="L165" s="2"/>
      <c r="N165"/>
      <c r="Q165"/>
    </row>
    <row r="166" spans="10:17" x14ac:dyDescent="0.25">
      <c r="J166" s="303"/>
      <c r="K166" s="303"/>
      <c r="N166"/>
      <c r="Q166"/>
    </row>
    <row r="167" spans="10:17" x14ac:dyDescent="0.25">
      <c r="J167" s="302"/>
      <c r="K167" s="303"/>
      <c r="N167"/>
      <c r="Q167"/>
    </row>
    <row r="168" spans="10:17" x14ac:dyDescent="0.25">
      <c r="J168" s="303"/>
      <c r="K168" s="41"/>
      <c r="L168" s="2"/>
      <c r="N168"/>
      <c r="Q168"/>
    </row>
    <row r="169" spans="10:17" x14ac:dyDescent="0.25">
      <c r="J169" s="303"/>
      <c r="K169" s="41"/>
      <c r="L169" s="2"/>
      <c r="N169"/>
      <c r="Q169"/>
    </row>
    <row r="170" spans="10:17" x14ac:dyDescent="0.25">
      <c r="J170" s="303"/>
      <c r="K170" s="41"/>
      <c r="L170" s="2"/>
      <c r="N170"/>
      <c r="Q170"/>
    </row>
    <row r="171" spans="10:17" x14ac:dyDescent="0.25">
      <c r="J171" s="303"/>
      <c r="K171" s="41"/>
      <c r="L171" s="2"/>
      <c r="N171"/>
      <c r="Q171"/>
    </row>
    <row r="172" spans="10:17" x14ac:dyDescent="0.25">
      <c r="J172" s="303"/>
      <c r="K172" s="41"/>
      <c r="L172" s="2"/>
      <c r="N172"/>
      <c r="Q172"/>
    </row>
    <row r="173" spans="10:17" x14ac:dyDescent="0.25">
      <c r="J173" s="303"/>
      <c r="K173" s="41"/>
      <c r="L173" s="2"/>
      <c r="N173"/>
      <c r="Q173"/>
    </row>
    <row r="174" spans="10:17" x14ac:dyDescent="0.25">
      <c r="J174" s="303"/>
      <c r="K174" s="41"/>
      <c r="L174" s="2"/>
      <c r="N174"/>
      <c r="Q174"/>
    </row>
    <row r="175" spans="10:17" x14ac:dyDescent="0.25">
      <c r="J175" s="303"/>
      <c r="K175" s="41"/>
      <c r="L175" s="2"/>
      <c r="N175"/>
      <c r="Q175"/>
    </row>
    <row r="176" spans="10:17" x14ac:dyDescent="0.25">
      <c r="J176" s="303"/>
      <c r="K176" s="41"/>
      <c r="L176" s="2"/>
      <c r="N176"/>
      <c r="Q176"/>
    </row>
    <row r="177" spans="10:17" x14ac:dyDescent="0.25">
      <c r="J177" s="303"/>
      <c r="K177" s="41"/>
      <c r="L177" s="2"/>
      <c r="N177"/>
      <c r="Q177"/>
    </row>
    <row r="178" spans="10:17" x14ac:dyDescent="0.25">
      <c r="J178" s="303"/>
      <c r="K178" s="41"/>
      <c r="L178" s="2"/>
      <c r="N178"/>
      <c r="Q178"/>
    </row>
    <row r="179" spans="10:17" x14ac:dyDescent="0.25">
      <c r="N179"/>
      <c r="Q179"/>
    </row>
    <row r="180" spans="10:17" x14ac:dyDescent="0.25">
      <c r="N180"/>
      <c r="Q180"/>
    </row>
    <row r="181" spans="10:17" x14ac:dyDescent="0.25">
      <c r="N181"/>
      <c r="Q181"/>
    </row>
    <row r="189" spans="10:17" x14ac:dyDescent="0.25">
      <c r="L189" s="300"/>
      <c r="N189"/>
      <c r="Q189"/>
    </row>
    <row r="220" spans="11:17" x14ac:dyDescent="0.25">
      <c r="K220"/>
      <c r="L220" s="300"/>
      <c r="N220"/>
      <c r="Q220"/>
    </row>
    <row r="251" spans="11:17" x14ac:dyDescent="0.25">
      <c r="K251"/>
      <c r="L251" s="302"/>
      <c r="N251"/>
      <c r="Q251"/>
    </row>
    <row r="282" spans="11:17" x14ac:dyDescent="0.25">
      <c r="K282"/>
      <c r="L282" s="302"/>
      <c r="N282"/>
      <c r="Q282"/>
    </row>
  </sheetData>
  <sheetProtection algorithmName="SHA-512" hashValue="Wq2Jfq4W8IZR32e3S7IuTrizq4IjGlMzqnTMiEuILlbMpnDvzKPM5YmyJ6lOe/DVy7qAUceRH5T72uB8Nfh4Rw==" saltValue="Hs0TPzuQyPh8ABniOhl8+w==" spinCount="100000" sheet="1" objects="1" scenarios="1"/>
  <mergeCells count="31">
    <mergeCell ref="Q6:S6"/>
    <mergeCell ref="Q7:S7"/>
    <mergeCell ref="Q8:S8"/>
    <mergeCell ref="Q9:S9"/>
    <mergeCell ref="L96:M98"/>
    <mergeCell ref="Q10:S10"/>
    <mergeCell ref="B22:D22"/>
    <mergeCell ref="C47:E47"/>
    <mergeCell ref="C69:E69"/>
    <mergeCell ref="C125:D125"/>
    <mergeCell ref="C112:C117"/>
    <mergeCell ref="C118:D118"/>
    <mergeCell ref="C119:C124"/>
    <mergeCell ref="C111:D111"/>
    <mergeCell ref="C100:C109"/>
    <mergeCell ref="H96:I98"/>
    <mergeCell ref="A2:S2"/>
    <mergeCell ref="N3:S4"/>
    <mergeCell ref="Q96:R98"/>
    <mergeCell ref="S96:S98"/>
    <mergeCell ref="C72:E72"/>
    <mergeCell ref="B76:B77"/>
    <mergeCell ref="H94:M95"/>
    <mergeCell ref="O94:S95"/>
    <mergeCell ref="E96:E99"/>
    <mergeCell ref="F96:G98"/>
    <mergeCell ref="J96:K98"/>
    <mergeCell ref="B11:E13"/>
    <mergeCell ref="B17:E21"/>
    <mergeCell ref="O96:P98"/>
    <mergeCell ref="B14:D14"/>
  </mergeCells>
  <hyperlinks>
    <hyperlink ref="Q6" r:id="rId1" location="Tool!B8" display="Hoe evolueert totale aanwervingsbehoefte?" xr:uid="{00000000-0004-0000-0100-000000000000}"/>
    <hyperlink ref="Q7" r:id="rId2" location="Tool!B26" xr:uid="{00000000-0004-0000-0100-000001000000}"/>
    <hyperlink ref="Q8" r:id="rId3" location="Tool!B46" xr:uid="{00000000-0004-0000-0100-000002000000}"/>
    <hyperlink ref="Q9" r:id="rId4" location="Tool!B69" xr:uid="{00000000-0004-0000-0100-000003000000}"/>
    <hyperlink ref="Q10:S10" location="'Tool NACE-sectoren'!B92" display="Overzichtstabel " xr:uid="{00000000-0004-0000-0100-000004000000}"/>
    <hyperlink ref="Q8:S8" location="'Tool NACE-sectoren'!B45" display="In welke mate vergrijst sector?" xr:uid="{00000000-0004-0000-0100-000005000000}"/>
    <hyperlink ref="Q9:S9" location="'Tool NACE-sectoren'!B67" display="Hoe verhoudt sector zich tov andere sectoren?" xr:uid="{00000000-0004-0000-0100-000006000000}"/>
    <hyperlink ref="Q7:S7" location="'Tool NACE-sectoren'!B26" display="Hoe is totale aanwervingsbehoefte opgebouwd?" xr:uid="{00000000-0004-0000-0100-000008000000}"/>
    <hyperlink ref="Q6:S6" location="'Tool NACE-sectoren'!B8" display="Hoe evolueert jaarlijkse aanwervingsbehoefte?" xr:uid="{00000000-0004-0000-0100-000007000000}"/>
  </hyperlinks>
  <pageMargins left="0.70866141732283472" right="0.70866141732283472" top="0.74803149606299213" bottom="0.74803149606299213" header="0.31496062992125984" footer="0.31496062992125984"/>
  <pageSetup paperSize="9" scale="39" fitToWidth="0" orientation="portrait" r:id="rId5"/>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Benchmarks!$C$2:$F$2</xm:f>
          </x14:formula1>
          <xm:sqref>C69:E69</xm:sqref>
        </x14:dataValidation>
        <x14:dataValidation type="list" allowBlank="1" showInputMessage="1" showErrorMessage="1" xr:uid="{00000000-0002-0000-0100-000001000000}">
          <x14:formula1>
            <xm:f>'data NACE'!$AF$11:$AG$11</xm:f>
          </x14:formula1>
          <xm:sqref>C72:E72 C47:E47</xm:sqref>
        </x14:dataValidation>
        <x14:dataValidation type="list" allowBlank="1" showInputMessage="1" showErrorMessage="1" xr:uid="{C157E7E9-8144-4F7F-A5DF-54E97BB62D31}">
          <x14:formula1>
            <xm:f>'data NACE'!$AU$3:$AU$70</xm:f>
          </x14:formula1>
          <xm:sqref>A2:S2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3B27-6FEA-4EEB-BE3B-536D517364D6}">
  <dimension ref="A2:X129"/>
  <sheetViews>
    <sheetView showGridLines="0" zoomScale="90" zoomScaleNormal="90" workbookViewId="0">
      <selection activeCell="B2" sqref="B2"/>
    </sheetView>
  </sheetViews>
  <sheetFormatPr defaultColWidth="9.140625" defaultRowHeight="15" x14ac:dyDescent="0.25"/>
  <cols>
    <col min="1" max="20" width="9.5703125" style="71" customWidth="1"/>
    <col min="21" max="16384" width="9.140625" style="71"/>
  </cols>
  <sheetData>
    <row r="2" spans="1:24" ht="21" x14ac:dyDescent="0.35">
      <c r="A2" s="108"/>
      <c r="F2" s="378" t="s">
        <v>148</v>
      </c>
      <c r="G2" s="379"/>
      <c r="H2" s="379"/>
      <c r="I2" s="379"/>
      <c r="J2" s="379"/>
      <c r="K2" s="379"/>
      <c r="L2" s="379"/>
      <c r="M2" s="379"/>
      <c r="N2" s="379"/>
      <c r="O2" s="379"/>
      <c r="P2" s="380"/>
    </row>
    <row r="3" spans="1:24" x14ac:dyDescent="0.25">
      <c r="F3" s="368" t="s">
        <v>39</v>
      </c>
      <c r="G3" s="369"/>
      <c r="H3" s="369"/>
      <c r="I3" s="369"/>
      <c r="J3" s="369"/>
      <c r="K3" s="369"/>
      <c r="L3" s="369"/>
      <c r="M3" s="369"/>
      <c r="N3" s="369"/>
      <c r="O3" s="369"/>
      <c r="P3" s="370"/>
    </row>
    <row r="4" spans="1:24" x14ac:dyDescent="0.25">
      <c r="F4" s="368" t="s">
        <v>142</v>
      </c>
      <c r="G4" s="369"/>
      <c r="H4" s="369"/>
      <c r="I4" s="369"/>
      <c r="J4" s="369"/>
      <c r="K4" s="369"/>
      <c r="L4" s="369"/>
      <c r="M4" s="369"/>
      <c r="N4" s="369"/>
      <c r="O4" s="369"/>
      <c r="P4" s="370"/>
    </row>
    <row r="5" spans="1:24" x14ac:dyDescent="0.25">
      <c r="F5" s="368" t="s">
        <v>40</v>
      </c>
      <c r="G5" s="369"/>
      <c r="H5" s="369"/>
      <c r="I5" s="369"/>
      <c r="J5" s="369"/>
      <c r="K5" s="369"/>
      <c r="L5" s="369"/>
      <c r="M5" s="369"/>
      <c r="N5" s="369"/>
      <c r="O5" s="369"/>
      <c r="P5" s="370"/>
    </row>
    <row r="6" spans="1:24" x14ac:dyDescent="0.25">
      <c r="F6" s="368" t="s">
        <v>43</v>
      </c>
      <c r="G6" s="369"/>
      <c r="H6" s="369"/>
      <c r="I6" s="369"/>
      <c r="J6" s="369"/>
      <c r="K6" s="369"/>
      <c r="L6" s="369"/>
      <c r="M6" s="369"/>
      <c r="N6" s="369"/>
      <c r="O6" s="369"/>
      <c r="P6" s="370"/>
    </row>
    <row r="7" spans="1:24" x14ac:dyDescent="0.25">
      <c r="F7" s="368" t="s">
        <v>57</v>
      </c>
      <c r="G7" s="369"/>
      <c r="H7" s="369"/>
      <c r="I7" s="369"/>
      <c r="J7" s="369"/>
      <c r="K7" s="369"/>
      <c r="L7" s="369"/>
      <c r="M7" s="369"/>
      <c r="N7" s="369"/>
      <c r="O7" s="369"/>
      <c r="P7" s="370"/>
    </row>
    <row r="8" spans="1:24" x14ac:dyDescent="0.25">
      <c r="F8" s="368" t="s">
        <v>48</v>
      </c>
      <c r="G8" s="369"/>
      <c r="H8" s="369"/>
      <c r="I8" s="369"/>
      <c r="J8" s="369"/>
      <c r="K8" s="369"/>
      <c r="L8" s="369"/>
      <c r="M8" s="369"/>
      <c r="N8" s="369"/>
      <c r="O8" s="369"/>
      <c r="P8" s="370"/>
    </row>
    <row r="9" spans="1:24" x14ac:dyDescent="0.25">
      <c r="F9" s="368" t="s">
        <v>44</v>
      </c>
      <c r="G9" s="369"/>
      <c r="H9" s="369"/>
      <c r="I9" s="369"/>
      <c r="J9" s="369"/>
      <c r="K9" s="369"/>
      <c r="L9" s="369"/>
      <c r="M9" s="369"/>
      <c r="N9" s="369"/>
      <c r="O9" s="369"/>
      <c r="P9" s="370"/>
    </row>
    <row r="10" spans="1:24" x14ac:dyDescent="0.25">
      <c r="C10" s="108"/>
      <c r="D10" s="74"/>
      <c r="E10" s="74"/>
      <c r="F10" s="368" t="s">
        <v>41</v>
      </c>
      <c r="G10" s="369"/>
      <c r="H10" s="369"/>
      <c r="I10" s="369"/>
      <c r="J10" s="369"/>
      <c r="K10" s="369"/>
      <c r="L10" s="369"/>
      <c r="M10" s="369"/>
      <c r="N10" s="369"/>
      <c r="O10" s="369"/>
      <c r="P10" s="370"/>
    </row>
    <row r="11" spans="1:24" x14ac:dyDescent="0.25">
      <c r="C11" s="74"/>
      <c r="D11" s="74"/>
      <c r="E11" s="74"/>
      <c r="F11" s="368" t="s">
        <v>45</v>
      </c>
      <c r="G11" s="369"/>
      <c r="H11" s="369"/>
      <c r="I11" s="369"/>
      <c r="J11" s="369"/>
      <c r="K11" s="369"/>
      <c r="L11" s="369"/>
      <c r="M11" s="369"/>
      <c r="N11" s="369"/>
      <c r="O11" s="369"/>
      <c r="P11" s="370"/>
    </row>
    <row r="12" spans="1:24" s="241" customFormat="1" x14ac:dyDescent="0.25">
      <c r="F12" s="368" t="s">
        <v>42</v>
      </c>
      <c r="G12" s="369"/>
      <c r="H12" s="369"/>
      <c r="I12" s="369"/>
      <c r="J12" s="369"/>
      <c r="K12" s="369"/>
      <c r="L12" s="369"/>
      <c r="M12" s="369"/>
      <c r="N12" s="369"/>
      <c r="O12" s="369"/>
      <c r="P12" s="370"/>
    </row>
    <row r="13" spans="1:24" x14ac:dyDescent="0.25">
      <c r="C13" s="191"/>
      <c r="D13" s="74"/>
      <c r="E13" s="74"/>
      <c r="F13" s="368" t="s">
        <v>46</v>
      </c>
      <c r="G13" s="369"/>
      <c r="H13" s="369"/>
      <c r="I13" s="369"/>
      <c r="J13" s="369"/>
      <c r="K13" s="369"/>
      <c r="L13" s="369"/>
      <c r="M13" s="369"/>
      <c r="N13" s="369"/>
      <c r="O13" s="369"/>
      <c r="P13" s="370"/>
      <c r="X13"/>
    </row>
    <row r="14" spans="1:24" x14ac:dyDescent="0.25">
      <c r="C14" s="108"/>
      <c r="F14" s="368" t="s">
        <v>178</v>
      </c>
      <c r="G14" s="369"/>
      <c r="H14" s="369"/>
      <c r="I14" s="369"/>
      <c r="J14" s="369"/>
      <c r="K14" s="369"/>
      <c r="L14" s="369"/>
      <c r="M14" s="369"/>
      <c r="N14" s="369"/>
      <c r="O14" s="369"/>
      <c r="P14" s="370"/>
    </row>
    <row r="15" spans="1:24" x14ac:dyDescent="0.25">
      <c r="C15" s="242"/>
      <c r="F15" s="368" t="s">
        <v>47</v>
      </c>
      <c r="G15" s="369"/>
      <c r="H15" s="369"/>
      <c r="I15" s="369"/>
      <c r="J15" s="369"/>
      <c r="K15" s="369"/>
      <c r="L15" s="369"/>
      <c r="M15" s="369"/>
      <c r="N15" s="369"/>
      <c r="O15" s="369"/>
      <c r="P15" s="370"/>
    </row>
    <row r="16" spans="1:24" x14ac:dyDescent="0.25">
      <c r="C16" s="242"/>
      <c r="F16" s="285" t="s">
        <v>188</v>
      </c>
      <c r="G16" s="286"/>
      <c r="H16" s="286"/>
      <c r="I16" s="286"/>
      <c r="J16" s="286"/>
      <c r="K16" s="286"/>
      <c r="L16" s="286"/>
      <c r="M16" s="286"/>
      <c r="N16" s="286"/>
      <c r="O16" s="286"/>
      <c r="P16" s="287"/>
    </row>
    <row r="17" spans="1:24" x14ac:dyDescent="0.25">
      <c r="C17" s="191"/>
      <c r="F17" s="382" t="s">
        <v>49</v>
      </c>
      <c r="G17" s="383"/>
      <c r="H17" s="383"/>
      <c r="I17" s="383"/>
      <c r="J17" s="383"/>
      <c r="K17" s="383"/>
      <c r="L17" s="383"/>
      <c r="M17" s="383"/>
      <c r="N17" s="383"/>
      <c r="O17" s="383"/>
      <c r="P17" s="384"/>
    </row>
    <row r="18" spans="1:24" x14ac:dyDescent="0.25">
      <c r="C18" s="191"/>
    </row>
    <row r="19" spans="1:24" x14ac:dyDescent="0.25">
      <c r="C19" s="191"/>
    </row>
    <row r="20" spans="1:24" s="186" customFormat="1" x14ac:dyDescent="0.25">
      <c r="A20" s="186" t="s">
        <v>39</v>
      </c>
    </row>
    <row r="21" spans="1:24" s="186" customFormat="1" ht="15" customHeight="1" x14ac:dyDescent="0.25">
      <c r="A21" s="385" t="s">
        <v>179</v>
      </c>
      <c r="B21" s="385"/>
      <c r="C21" s="385"/>
      <c r="D21" s="385"/>
      <c r="E21" s="385"/>
      <c r="F21" s="385"/>
      <c r="G21" s="385"/>
      <c r="H21" s="385"/>
      <c r="I21" s="385"/>
      <c r="J21" s="385"/>
      <c r="K21" s="385"/>
      <c r="L21" s="385"/>
      <c r="M21" s="385"/>
      <c r="N21" s="385"/>
      <c r="O21" s="385"/>
      <c r="P21" s="385"/>
      <c r="Q21" s="385"/>
      <c r="R21" s="385"/>
      <c r="S21" s="385"/>
      <c r="T21" s="385"/>
      <c r="U21" s="243"/>
      <c r="V21" s="243"/>
      <c r="W21" s="243"/>
      <c r="X21" s="243"/>
    </row>
    <row r="22" spans="1:24" s="186" customFormat="1" x14ac:dyDescent="0.25">
      <c r="A22" s="385"/>
      <c r="B22" s="385"/>
      <c r="C22" s="385"/>
      <c r="D22" s="385"/>
      <c r="E22" s="385"/>
      <c r="F22" s="385"/>
      <c r="G22" s="385"/>
      <c r="H22" s="385"/>
      <c r="I22" s="385"/>
      <c r="J22" s="385"/>
      <c r="K22" s="385"/>
      <c r="L22" s="385"/>
      <c r="M22" s="385"/>
      <c r="N22" s="385"/>
      <c r="O22" s="385"/>
      <c r="P22" s="385"/>
      <c r="Q22" s="385"/>
      <c r="R22" s="385"/>
      <c r="S22" s="385"/>
      <c r="T22" s="385"/>
      <c r="U22" s="243"/>
      <c r="V22" s="243"/>
      <c r="W22" s="243"/>
      <c r="X22" s="243"/>
    </row>
    <row r="23" spans="1:24" s="186" customFormat="1" x14ac:dyDescent="0.25">
      <c r="A23" s="385"/>
      <c r="B23" s="385"/>
      <c r="C23" s="385"/>
      <c r="D23" s="385"/>
      <c r="E23" s="385"/>
      <c r="F23" s="385"/>
      <c r="G23" s="385"/>
      <c r="H23" s="385"/>
      <c r="I23" s="385"/>
      <c r="J23" s="385"/>
      <c r="K23" s="385"/>
      <c r="L23" s="385"/>
      <c r="M23" s="385"/>
      <c r="N23" s="385"/>
      <c r="O23" s="385"/>
      <c r="P23" s="385"/>
      <c r="Q23" s="385"/>
      <c r="R23" s="385"/>
      <c r="S23" s="385"/>
      <c r="T23" s="385"/>
      <c r="U23" s="243"/>
      <c r="V23" s="243"/>
      <c r="W23" s="243"/>
      <c r="X23" s="243"/>
    </row>
    <row r="24" spans="1:24" s="186" customFormat="1" x14ac:dyDescent="0.25">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row>
    <row r="25" spans="1:24" s="186" customFormat="1" x14ac:dyDescent="0.25">
      <c r="A25" s="186" t="s">
        <v>142</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row>
    <row r="26" spans="1:24" s="186" customFormat="1" ht="15" customHeight="1" x14ac:dyDescent="0.25">
      <c r="A26" s="381" t="s">
        <v>189</v>
      </c>
      <c r="B26" s="381"/>
      <c r="C26" s="381"/>
      <c r="D26" s="381"/>
      <c r="E26" s="381"/>
      <c r="F26" s="381"/>
      <c r="G26" s="381"/>
      <c r="H26" s="381"/>
      <c r="I26" s="381"/>
      <c r="J26" s="381"/>
      <c r="K26" s="381"/>
      <c r="L26" s="381"/>
      <c r="M26" s="381"/>
      <c r="N26" s="381"/>
      <c r="O26" s="381"/>
      <c r="P26" s="381"/>
      <c r="Q26" s="381"/>
      <c r="R26" s="381"/>
      <c r="S26" s="381"/>
      <c r="T26" s="381"/>
    </row>
    <row r="27" spans="1:24" s="186" customFormat="1" x14ac:dyDescent="0.25">
      <c r="A27" s="381"/>
      <c r="B27" s="381"/>
      <c r="C27" s="381"/>
      <c r="D27" s="381"/>
      <c r="E27" s="381"/>
      <c r="F27" s="381"/>
      <c r="G27" s="381"/>
      <c r="H27" s="381"/>
      <c r="I27" s="381"/>
      <c r="J27" s="381"/>
      <c r="K27" s="381"/>
      <c r="L27" s="381"/>
      <c r="M27" s="381"/>
      <c r="N27" s="381"/>
      <c r="O27" s="381"/>
      <c r="P27" s="381"/>
      <c r="Q27" s="381"/>
      <c r="R27" s="381"/>
      <c r="S27" s="381"/>
      <c r="T27" s="381"/>
    </row>
    <row r="28" spans="1:24" s="186" customFormat="1" x14ac:dyDescent="0.25">
      <c r="A28" s="381"/>
      <c r="B28" s="381"/>
      <c r="C28" s="381"/>
      <c r="D28" s="381"/>
      <c r="E28" s="381"/>
      <c r="F28" s="381"/>
      <c r="G28" s="381"/>
      <c r="H28" s="381"/>
      <c r="I28" s="381"/>
      <c r="J28" s="381"/>
      <c r="K28" s="381"/>
      <c r="L28" s="381"/>
      <c r="M28" s="381"/>
      <c r="N28" s="381"/>
      <c r="O28" s="381"/>
      <c r="P28" s="381"/>
      <c r="Q28" s="381"/>
      <c r="R28" s="381"/>
      <c r="S28" s="381"/>
      <c r="T28" s="381"/>
    </row>
    <row r="29" spans="1:24" s="186" customFormat="1" ht="15" customHeight="1" x14ac:dyDescent="0.25">
      <c r="A29" s="381"/>
      <c r="B29" s="381"/>
      <c r="C29" s="381"/>
      <c r="D29" s="381"/>
      <c r="E29" s="381"/>
      <c r="F29" s="381"/>
      <c r="G29" s="381"/>
      <c r="H29" s="381"/>
      <c r="I29" s="381"/>
      <c r="J29" s="381"/>
      <c r="K29" s="381"/>
      <c r="L29" s="381"/>
      <c r="M29" s="381"/>
      <c r="N29" s="381"/>
      <c r="O29" s="381"/>
      <c r="P29" s="381"/>
      <c r="Q29" s="381"/>
      <c r="R29" s="381"/>
      <c r="S29" s="381"/>
      <c r="T29" s="381"/>
    </row>
    <row r="30" spans="1:24" s="186" customFormat="1" ht="15" customHeight="1" x14ac:dyDescent="0.25">
      <c r="A30" s="385" t="s">
        <v>190</v>
      </c>
      <c r="B30" s="385"/>
      <c r="C30" s="385"/>
      <c r="D30" s="385"/>
      <c r="E30" s="385"/>
      <c r="F30" s="385"/>
      <c r="G30" s="385"/>
      <c r="H30" s="385"/>
      <c r="I30" s="385"/>
      <c r="J30" s="385"/>
      <c r="K30" s="385"/>
      <c r="L30" s="385"/>
      <c r="M30" s="385"/>
      <c r="N30" s="385"/>
      <c r="O30" s="385"/>
      <c r="P30" s="385"/>
      <c r="Q30" s="385"/>
      <c r="R30" s="385"/>
      <c r="S30" s="385"/>
      <c r="T30" s="385"/>
      <c r="U30" s="243"/>
      <c r="V30" s="243"/>
      <c r="W30" s="243"/>
      <c r="X30" s="243"/>
    </row>
    <row r="31" spans="1:24" s="186" customFormat="1" x14ac:dyDescent="0.25">
      <c r="A31" s="385"/>
      <c r="B31" s="385"/>
      <c r="C31" s="385"/>
      <c r="D31" s="385"/>
      <c r="E31" s="385"/>
      <c r="F31" s="385"/>
      <c r="G31" s="385"/>
      <c r="H31" s="385"/>
      <c r="I31" s="385"/>
      <c r="J31" s="385"/>
      <c r="K31" s="385"/>
      <c r="L31" s="385"/>
      <c r="M31" s="385"/>
      <c r="N31" s="385"/>
      <c r="O31" s="385"/>
      <c r="P31" s="385"/>
      <c r="Q31" s="385"/>
      <c r="R31" s="385"/>
      <c r="S31" s="385"/>
      <c r="T31" s="385"/>
      <c r="U31" s="243"/>
      <c r="V31" s="243"/>
      <c r="W31" s="243"/>
      <c r="X31" s="243"/>
    </row>
    <row r="32" spans="1:24" s="186" customFormat="1" x14ac:dyDescent="0.25">
      <c r="A32" s="385"/>
      <c r="B32" s="385"/>
      <c r="C32" s="385"/>
      <c r="D32" s="385"/>
      <c r="E32" s="385"/>
      <c r="F32" s="385"/>
      <c r="G32" s="385"/>
      <c r="H32" s="385"/>
      <c r="I32" s="385"/>
      <c r="J32" s="385"/>
      <c r="K32" s="385"/>
      <c r="L32" s="385"/>
      <c r="M32" s="385"/>
      <c r="N32" s="385"/>
      <c r="O32" s="385"/>
      <c r="P32" s="385"/>
      <c r="Q32" s="385"/>
      <c r="R32" s="385"/>
      <c r="S32" s="385"/>
      <c r="T32" s="385"/>
      <c r="U32" s="243"/>
      <c r="V32" s="243"/>
      <c r="W32" s="243"/>
      <c r="X32" s="243"/>
    </row>
    <row r="33" spans="1:24" s="186" customFormat="1" x14ac:dyDescent="0.25">
      <c r="A33" s="385"/>
      <c r="B33" s="385"/>
      <c r="C33" s="385"/>
      <c r="D33" s="385"/>
      <c r="E33" s="385"/>
      <c r="F33" s="385"/>
      <c r="G33" s="385"/>
      <c r="H33" s="385"/>
      <c r="I33" s="385"/>
      <c r="J33" s="385"/>
      <c r="K33" s="385"/>
      <c r="L33" s="385"/>
      <c r="M33" s="385"/>
      <c r="N33" s="385"/>
      <c r="O33" s="385"/>
      <c r="P33" s="385"/>
      <c r="Q33" s="385"/>
      <c r="R33" s="385"/>
      <c r="S33" s="385"/>
      <c r="T33" s="385"/>
      <c r="U33" s="243"/>
      <c r="V33" s="243"/>
      <c r="W33" s="243"/>
      <c r="X33" s="243"/>
    </row>
    <row r="34" spans="1:24" x14ac:dyDescent="0.25">
      <c r="A34" s="186" t="s">
        <v>40</v>
      </c>
    </row>
    <row r="35" spans="1:24" ht="15" customHeight="1" x14ac:dyDescent="0.25">
      <c r="A35" s="385" t="s">
        <v>180</v>
      </c>
      <c r="B35" s="385"/>
      <c r="C35" s="385"/>
      <c r="D35" s="385"/>
      <c r="E35" s="385"/>
      <c r="F35" s="385"/>
      <c r="G35" s="385"/>
      <c r="H35" s="385"/>
      <c r="I35" s="385"/>
      <c r="J35" s="385"/>
      <c r="K35" s="385"/>
      <c r="L35" s="385"/>
      <c r="M35" s="385"/>
      <c r="N35" s="385"/>
      <c r="O35" s="385"/>
      <c r="P35" s="385"/>
      <c r="Q35" s="385"/>
      <c r="R35" s="385"/>
      <c r="S35" s="385"/>
      <c r="T35" s="385"/>
    </row>
    <row r="36" spans="1:24" x14ac:dyDescent="0.25">
      <c r="A36" s="385"/>
      <c r="B36" s="385"/>
      <c r="C36" s="385"/>
      <c r="D36" s="385"/>
      <c r="E36" s="385"/>
      <c r="F36" s="385"/>
      <c r="G36" s="385"/>
      <c r="H36" s="385"/>
      <c r="I36" s="385"/>
      <c r="J36" s="385"/>
      <c r="K36" s="385"/>
      <c r="L36" s="385"/>
      <c r="M36" s="385"/>
      <c r="N36" s="385"/>
      <c r="O36" s="385"/>
      <c r="P36" s="385"/>
      <c r="Q36" s="385"/>
      <c r="R36" s="385"/>
      <c r="S36" s="385"/>
      <c r="T36" s="385"/>
    </row>
    <row r="37" spans="1:24" x14ac:dyDescent="0.25">
      <c r="A37" s="385"/>
      <c r="B37" s="385"/>
      <c r="C37" s="385"/>
      <c r="D37" s="385"/>
      <c r="E37" s="385"/>
      <c r="F37" s="385"/>
      <c r="G37" s="385"/>
      <c r="H37" s="385"/>
      <c r="I37" s="385"/>
      <c r="J37" s="385"/>
      <c r="K37" s="385"/>
      <c r="L37" s="385"/>
      <c r="M37" s="385"/>
      <c r="N37" s="385"/>
      <c r="O37" s="385"/>
      <c r="P37" s="385"/>
      <c r="Q37" s="385"/>
      <c r="R37" s="385"/>
      <c r="S37" s="385"/>
      <c r="T37" s="385"/>
    </row>
    <row r="38" spans="1:24" x14ac:dyDescent="0.25">
      <c r="A38" s="385"/>
      <c r="B38" s="385"/>
      <c r="C38" s="385"/>
      <c r="D38" s="385"/>
      <c r="E38" s="385"/>
      <c r="F38" s="385"/>
      <c r="G38" s="385"/>
      <c r="H38" s="385"/>
      <c r="I38" s="385"/>
      <c r="J38" s="385"/>
      <c r="K38" s="385"/>
      <c r="L38" s="385"/>
      <c r="M38" s="385"/>
      <c r="N38" s="385"/>
      <c r="O38" s="385"/>
      <c r="P38" s="385"/>
      <c r="Q38" s="385"/>
      <c r="R38" s="385"/>
      <c r="S38" s="385"/>
      <c r="T38" s="385"/>
    </row>
    <row r="39" spans="1:24" x14ac:dyDescent="0.25">
      <c r="A39" s="186"/>
    </row>
    <row r="40" spans="1:24" x14ac:dyDescent="0.25">
      <c r="A40" s="186" t="s">
        <v>43</v>
      </c>
    </row>
    <row r="41" spans="1:24" x14ac:dyDescent="0.25">
      <c r="A41" s="386" t="s">
        <v>144</v>
      </c>
      <c r="B41" s="386"/>
      <c r="C41" s="386"/>
      <c r="D41" s="386"/>
      <c r="E41" s="386"/>
      <c r="F41" s="386"/>
      <c r="G41" s="386"/>
      <c r="H41" s="386"/>
      <c r="I41" s="386"/>
      <c r="J41" s="386"/>
      <c r="K41" s="386"/>
      <c r="L41" s="386"/>
      <c r="M41" s="386"/>
      <c r="N41" s="386"/>
      <c r="O41" s="386"/>
      <c r="P41" s="386"/>
      <c r="Q41" s="386"/>
      <c r="R41" s="386"/>
      <c r="S41" s="386"/>
      <c r="T41" s="386"/>
    </row>
    <row r="42" spans="1:24" x14ac:dyDescent="0.25">
      <c r="A42" s="186"/>
    </row>
    <row r="43" spans="1:24" x14ac:dyDescent="0.25">
      <c r="A43" s="186" t="s">
        <v>57</v>
      </c>
    </row>
    <row r="44" spans="1:24" x14ac:dyDescent="0.25">
      <c r="A44" s="385" t="s">
        <v>173</v>
      </c>
      <c r="B44" s="385"/>
      <c r="C44" s="385"/>
      <c r="D44" s="385"/>
      <c r="E44" s="385"/>
      <c r="F44" s="385"/>
      <c r="G44" s="385"/>
      <c r="H44" s="385"/>
      <c r="I44" s="385"/>
      <c r="J44" s="385"/>
      <c r="K44" s="385"/>
      <c r="L44" s="385"/>
      <c r="M44" s="385"/>
      <c r="N44" s="385"/>
      <c r="O44" s="385"/>
      <c r="P44" s="385"/>
      <c r="Q44" s="385"/>
      <c r="R44" s="385"/>
      <c r="S44" s="385"/>
      <c r="T44" s="385"/>
    </row>
    <row r="45" spans="1:24" x14ac:dyDescent="0.25">
      <c r="A45" s="385"/>
      <c r="B45" s="385"/>
      <c r="C45" s="385"/>
      <c r="D45" s="385"/>
      <c r="E45" s="385"/>
      <c r="F45" s="385"/>
      <c r="G45" s="385"/>
      <c r="H45" s="385"/>
      <c r="I45" s="385"/>
      <c r="J45" s="385"/>
      <c r="K45" s="385"/>
      <c r="L45" s="385"/>
      <c r="M45" s="385"/>
      <c r="N45" s="385"/>
      <c r="O45" s="385"/>
      <c r="P45" s="385"/>
      <c r="Q45" s="385"/>
      <c r="R45" s="385"/>
      <c r="S45" s="385"/>
      <c r="T45" s="385"/>
    </row>
    <row r="47" spans="1:24" x14ac:dyDescent="0.25">
      <c r="A47" s="186" t="s">
        <v>48</v>
      </c>
    </row>
    <row r="48" spans="1:24" x14ac:dyDescent="0.25">
      <c r="A48" s="386" t="s">
        <v>143</v>
      </c>
      <c r="B48" s="386"/>
      <c r="C48" s="386"/>
      <c r="D48" s="386"/>
      <c r="E48" s="386"/>
      <c r="F48" s="386"/>
      <c r="G48" s="386"/>
      <c r="H48" s="386"/>
      <c r="I48" s="386"/>
      <c r="J48" s="386"/>
      <c r="K48" s="386"/>
      <c r="L48" s="386"/>
      <c r="M48" s="386"/>
      <c r="N48" s="386"/>
      <c r="O48" s="386"/>
      <c r="P48" s="386"/>
      <c r="Q48" s="386"/>
      <c r="R48" s="386"/>
      <c r="S48" s="386"/>
      <c r="T48" s="386"/>
    </row>
    <row r="50" spans="1:20" x14ac:dyDescent="0.25">
      <c r="A50" s="186" t="s">
        <v>44</v>
      </c>
    </row>
    <row r="51" spans="1:20" ht="15" customHeight="1" x14ac:dyDescent="0.25">
      <c r="A51" s="385" t="s">
        <v>174</v>
      </c>
      <c r="B51" s="385"/>
      <c r="C51" s="385"/>
      <c r="D51" s="385"/>
      <c r="E51" s="385"/>
      <c r="F51" s="385"/>
      <c r="G51" s="385"/>
      <c r="H51" s="385"/>
      <c r="I51" s="385"/>
      <c r="J51" s="385"/>
      <c r="K51" s="385"/>
      <c r="L51" s="385"/>
      <c r="M51" s="385"/>
      <c r="N51" s="385"/>
      <c r="O51" s="385"/>
      <c r="P51" s="385"/>
      <c r="Q51" s="385"/>
      <c r="R51" s="385"/>
      <c r="S51" s="385"/>
      <c r="T51" s="385"/>
    </row>
    <row r="52" spans="1:20" x14ac:dyDescent="0.25">
      <c r="A52" s="385"/>
      <c r="B52" s="385"/>
      <c r="C52" s="385"/>
      <c r="D52" s="385"/>
      <c r="E52" s="385"/>
      <c r="F52" s="385"/>
      <c r="G52" s="385"/>
      <c r="H52" s="385"/>
      <c r="I52" s="385"/>
      <c r="J52" s="385"/>
      <c r="K52" s="385"/>
      <c r="L52" s="385"/>
      <c r="M52" s="385"/>
      <c r="N52" s="385"/>
      <c r="O52" s="385"/>
      <c r="P52" s="385"/>
      <c r="Q52" s="385"/>
      <c r="R52" s="385"/>
      <c r="S52" s="385"/>
      <c r="T52" s="385"/>
    </row>
    <row r="53" spans="1:20" x14ac:dyDescent="0.25">
      <c r="A53" s="385"/>
      <c r="B53" s="385"/>
      <c r="C53" s="385"/>
      <c r="D53" s="385"/>
      <c r="E53" s="385"/>
      <c r="F53" s="385"/>
      <c r="G53" s="385"/>
      <c r="H53" s="385"/>
      <c r="I53" s="385"/>
      <c r="J53" s="385"/>
      <c r="K53" s="385"/>
      <c r="L53" s="385"/>
      <c r="M53" s="385"/>
      <c r="N53" s="385"/>
      <c r="O53" s="385"/>
      <c r="P53" s="385"/>
      <c r="Q53" s="385"/>
      <c r="R53" s="385"/>
      <c r="S53" s="385"/>
      <c r="T53" s="385"/>
    </row>
    <row r="54" spans="1:20" x14ac:dyDescent="0.25">
      <c r="A54" s="385"/>
      <c r="B54" s="385"/>
      <c r="C54" s="385"/>
      <c r="D54" s="385"/>
      <c r="E54" s="385"/>
      <c r="F54" s="385"/>
      <c r="G54" s="385"/>
      <c r="H54" s="385"/>
      <c r="I54" s="385"/>
      <c r="J54" s="385"/>
      <c r="K54" s="385"/>
      <c r="L54" s="385"/>
      <c r="M54" s="385"/>
      <c r="N54" s="385"/>
      <c r="O54" s="385"/>
      <c r="P54" s="385"/>
      <c r="Q54" s="385"/>
      <c r="R54" s="385"/>
      <c r="S54" s="385"/>
      <c r="T54" s="385"/>
    </row>
    <row r="55" spans="1:20" x14ac:dyDescent="0.25">
      <c r="A55" s="385"/>
      <c r="B55" s="385"/>
      <c r="C55" s="385"/>
      <c r="D55" s="385"/>
      <c r="E55" s="385"/>
      <c r="F55" s="385"/>
      <c r="G55" s="385"/>
      <c r="H55" s="385"/>
      <c r="I55" s="385"/>
      <c r="J55" s="385"/>
      <c r="K55" s="385"/>
      <c r="L55" s="385"/>
      <c r="M55" s="385"/>
      <c r="N55" s="385"/>
      <c r="O55" s="385"/>
      <c r="P55" s="385"/>
      <c r="Q55" s="385"/>
      <c r="R55" s="385"/>
      <c r="S55" s="385"/>
      <c r="T55" s="385"/>
    </row>
    <row r="56" spans="1:20" x14ac:dyDescent="0.25">
      <c r="A56" s="186"/>
    </row>
    <row r="57" spans="1:20" x14ac:dyDescent="0.25">
      <c r="A57" s="186" t="s">
        <v>41</v>
      </c>
    </row>
    <row r="58" spans="1:20" x14ac:dyDescent="0.25">
      <c r="A58" s="385" t="s">
        <v>175</v>
      </c>
      <c r="B58" s="385"/>
      <c r="C58" s="385"/>
      <c r="D58" s="385"/>
      <c r="E58" s="385"/>
      <c r="F58" s="385"/>
      <c r="G58" s="385"/>
      <c r="H58" s="385"/>
      <c r="I58" s="385"/>
      <c r="J58" s="385"/>
      <c r="K58" s="385"/>
      <c r="L58" s="385"/>
      <c r="M58" s="385"/>
      <c r="N58" s="385"/>
      <c r="O58" s="385"/>
      <c r="P58" s="385"/>
      <c r="Q58" s="385"/>
      <c r="R58" s="385"/>
      <c r="S58" s="385"/>
      <c r="T58" s="385"/>
    </row>
    <row r="59" spans="1:20" x14ac:dyDescent="0.25">
      <c r="A59" s="385"/>
      <c r="B59" s="385"/>
      <c r="C59" s="385"/>
      <c r="D59" s="385"/>
      <c r="E59" s="385"/>
      <c r="F59" s="385"/>
      <c r="G59" s="385"/>
      <c r="H59" s="385"/>
      <c r="I59" s="385"/>
      <c r="J59" s="385"/>
      <c r="K59" s="385"/>
      <c r="L59" s="385"/>
      <c r="M59" s="385"/>
      <c r="N59" s="385"/>
      <c r="O59" s="385"/>
      <c r="P59" s="385"/>
      <c r="Q59" s="385"/>
      <c r="R59" s="385"/>
      <c r="S59" s="385"/>
      <c r="T59" s="385"/>
    </row>
    <row r="60" spans="1:20" x14ac:dyDescent="0.25">
      <c r="A60" s="186"/>
    </row>
    <row r="61" spans="1:20" x14ac:dyDescent="0.25">
      <c r="A61" s="186" t="s">
        <v>45</v>
      </c>
      <c r="G61" s="186"/>
    </row>
    <row r="62" spans="1:20" ht="15" customHeight="1" x14ac:dyDescent="0.25">
      <c r="A62" s="385" t="s">
        <v>145</v>
      </c>
      <c r="B62" s="385"/>
      <c r="C62" s="385"/>
      <c r="D62" s="385"/>
      <c r="E62" s="385"/>
      <c r="F62" s="385"/>
      <c r="G62" s="385"/>
      <c r="H62" s="385"/>
      <c r="I62" s="385"/>
      <c r="J62" s="385"/>
      <c r="K62" s="385"/>
      <c r="L62" s="385"/>
      <c r="M62" s="385"/>
      <c r="N62" s="385"/>
      <c r="O62" s="385"/>
      <c r="P62" s="385"/>
      <c r="Q62" s="385"/>
      <c r="R62" s="385"/>
      <c r="S62" s="385"/>
      <c r="T62" s="385"/>
    </row>
    <row r="63" spans="1:20" x14ac:dyDescent="0.25">
      <c r="A63" s="385"/>
      <c r="B63" s="385"/>
      <c r="C63" s="385"/>
      <c r="D63" s="385"/>
      <c r="E63" s="385"/>
      <c r="F63" s="385"/>
      <c r="G63" s="385"/>
      <c r="H63" s="385"/>
      <c r="I63" s="385"/>
      <c r="J63" s="385"/>
      <c r="K63" s="385"/>
      <c r="L63" s="385"/>
      <c r="M63" s="385"/>
      <c r="N63" s="385"/>
      <c r="O63" s="385"/>
      <c r="P63" s="385"/>
      <c r="Q63" s="385"/>
      <c r="R63" s="385"/>
      <c r="S63" s="385"/>
      <c r="T63" s="385"/>
    </row>
    <row r="64" spans="1:20" x14ac:dyDescent="0.25">
      <c r="A64" s="385"/>
      <c r="B64" s="385"/>
      <c r="C64" s="385"/>
      <c r="D64" s="385"/>
      <c r="E64" s="385"/>
      <c r="F64" s="385"/>
      <c r="G64" s="385"/>
      <c r="H64" s="385"/>
      <c r="I64" s="385"/>
      <c r="J64" s="385"/>
      <c r="K64" s="385"/>
      <c r="L64" s="385"/>
      <c r="M64" s="385"/>
      <c r="N64" s="385"/>
      <c r="O64" s="385"/>
      <c r="P64" s="385"/>
      <c r="Q64" s="385"/>
      <c r="R64" s="385"/>
      <c r="S64" s="385"/>
      <c r="T64" s="385"/>
    </row>
    <row r="65" spans="1:21" x14ac:dyDescent="0.25">
      <c r="A65" s="186"/>
    </row>
    <row r="66" spans="1:21" x14ac:dyDescent="0.25">
      <c r="A66" s="186" t="s">
        <v>42</v>
      </c>
    </row>
    <row r="67" spans="1:21" x14ac:dyDescent="0.25">
      <c r="A67" s="385" t="s">
        <v>176</v>
      </c>
      <c r="B67" s="385"/>
      <c r="C67" s="385"/>
      <c r="D67" s="385"/>
      <c r="E67" s="385"/>
      <c r="F67" s="385"/>
      <c r="G67" s="385"/>
      <c r="H67" s="385"/>
      <c r="I67" s="385"/>
      <c r="J67" s="385"/>
      <c r="K67" s="385"/>
      <c r="L67" s="385"/>
      <c r="M67" s="385"/>
      <c r="N67" s="385"/>
      <c r="O67" s="385"/>
      <c r="P67" s="385"/>
      <c r="Q67" s="385"/>
      <c r="R67" s="385"/>
      <c r="S67" s="385"/>
      <c r="T67" s="385"/>
    </row>
    <row r="68" spans="1:21" x14ac:dyDescent="0.25">
      <c r="A68" s="385"/>
      <c r="B68" s="385"/>
      <c r="C68" s="385"/>
      <c r="D68" s="385"/>
      <c r="E68" s="385"/>
      <c r="F68" s="385"/>
      <c r="G68" s="385"/>
      <c r="H68" s="385"/>
      <c r="I68" s="385"/>
      <c r="J68" s="385"/>
      <c r="K68" s="385"/>
      <c r="L68" s="385"/>
      <c r="M68" s="385"/>
      <c r="N68" s="385"/>
      <c r="O68" s="385"/>
      <c r="P68" s="385"/>
      <c r="Q68" s="385"/>
      <c r="R68" s="385"/>
      <c r="S68" s="385"/>
      <c r="T68" s="385"/>
    </row>
    <row r="69" spans="1:21" x14ac:dyDescent="0.25">
      <c r="A69" s="186"/>
    </row>
    <row r="70" spans="1:21" x14ac:dyDescent="0.25">
      <c r="A70" s="186" t="s">
        <v>46</v>
      </c>
    </row>
    <row r="71" spans="1:21" x14ac:dyDescent="0.25">
      <c r="A71" s="385" t="s">
        <v>146</v>
      </c>
      <c r="B71" s="385"/>
      <c r="C71" s="385"/>
      <c r="D71" s="385"/>
      <c r="E71" s="385"/>
      <c r="F71" s="385"/>
      <c r="G71" s="385"/>
      <c r="H71" s="385"/>
      <c r="I71" s="385"/>
      <c r="J71" s="385"/>
      <c r="K71" s="385"/>
      <c r="L71" s="385"/>
      <c r="M71" s="385"/>
      <c r="N71" s="385"/>
      <c r="O71" s="385"/>
      <c r="P71" s="385"/>
      <c r="Q71" s="385"/>
      <c r="R71" s="385"/>
      <c r="S71" s="385"/>
      <c r="T71" s="385"/>
    </row>
    <row r="72" spans="1:21" x14ac:dyDescent="0.25">
      <c r="A72" s="385"/>
      <c r="B72" s="385"/>
      <c r="C72" s="385"/>
      <c r="D72" s="385"/>
      <c r="E72" s="385"/>
      <c r="F72" s="385"/>
      <c r="G72" s="385"/>
      <c r="H72" s="385"/>
      <c r="I72" s="385"/>
      <c r="J72" s="385"/>
      <c r="K72" s="385"/>
      <c r="L72" s="385"/>
      <c r="M72" s="385"/>
      <c r="N72" s="385"/>
      <c r="O72" s="385"/>
      <c r="P72" s="385"/>
      <c r="Q72" s="385"/>
      <c r="R72" s="385"/>
      <c r="S72" s="385"/>
      <c r="T72" s="385"/>
    </row>
    <row r="73" spans="1:21" x14ac:dyDescent="0.25">
      <c r="A73" s="186"/>
    </row>
    <row r="74" spans="1:21" x14ac:dyDescent="0.25">
      <c r="A74" s="186" t="s">
        <v>177</v>
      </c>
    </row>
    <row r="75" spans="1:21" ht="15" customHeight="1" x14ac:dyDescent="0.25">
      <c r="A75" s="381" t="s">
        <v>191</v>
      </c>
      <c r="B75" s="381"/>
      <c r="C75" s="381"/>
      <c r="D75" s="381"/>
      <c r="E75" s="381"/>
      <c r="F75" s="381"/>
      <c r="G75" s="381"/>
      <c r="H75" s="381"/>
      <c r="I75" s="381"/>
      <c r="J75" s="381"/>
      <c r="K75" s="381"/>
      <c r="L75" s="381"/>
      <c r="M75" s="381"/>
      <c r="N75" s="381"/>
      <c r="O75" s="381"/>
      <c r="P75" s="381"/>
      <c r="Q75" s="381"/>
      <c r="R75" s="381"/>
      <c r="S75" s="381"/>
      <c r="T75" s="381"/>
      <c r="U75" s="245"/>
    </row>
    <row r="76" spans="1:21" x14ac:dyDescent="0.25">
      <c r="A76" s="381"/>
      <c r="B76" s="381"/>
      <c r="C76" s="381"/>
      <c r="D76" s="381"/>
      <c r="E76" s="381"/>
      <c r="F76" s="381"/>
      <c r="G76" s="381"/>
      <c r="H76" s="381"/>
      <c r="I76" s="381"/>
      <c r="J76" s="381"/>
      <c r="K76" s="381"/>
      <c r="L76" s="381"/>
      <c r="M76" s="381"/>
      <c r="N76" s="381"/>
      <c r="O76" s="381"/>
      <c r="P76" s="381"/>
      <c r="Q76" s="381"/>
      <c r="R76" s="381"/>
      <c r="S76" s="381"/>
      <c r="T76" s="381"/>
      <c r="U76" s="245"/>
    </row>
    <row r="77" spans="1:21" x14ac:dyDescent="0.25">
      <c r="A77" s="381"/>
      <c r="B77" s="381"/>
      <c r="C77" s="381"/>
      <c r="D77" s="381"/>
      <c r="E77" s="381"/>
      <c r="F77" s="381"/>
      <c r="G77" s="381"/>
      <c r="H77" s="381"/>
      <c r="I77" s="381"/>
      <c r="J77" s="381"/>
      <c r="K77" s="381"/>
      <c r="L77" s="381"/>
      <c r="M77" s="381"/>
      <c r="N77" s="381"/>
      <c r="O77" s="381"/>
      <c r="P77" s="381"/>
      <c r="Q77" s="381"/>
      <c r="R77" s="381"/>
      <c r="S77" s="381"/>
      <c r="T77" s="381"/>
      <c r="U77" s="245"/>
    </row>
    <row r="79" spans="1:21" x14ac:dyDescent="0.25">
      <c r="A79" s="186" t="s">
        <v>47</v>
      </c>
    </row>
    <row r="80" spans="1:21" x14ac:dyDescent="0.25">
      <c r="A80" s="387" t="s">
        <v>147</v>
      </c>
      <c r="B80" s="387"/>
      <c r="C80" s="387"/>
      <c r="D80" s="387"/>
      <c r="E80" s="387"/>
      <c r="F80" s="387"/>
      <c r="G80" s="387"/>
      <c r="H80" s="387"/>
      <c r="I80" s="387"/>
      <c r="J80" s="387"/>
      <c r="K80" s="387"/>
      <c r="L80" s="387"/>
      <c r="M80" s="387"/>
      <c r="N80" s="387"/>
      <c r="O80" s="387"/>
      <c r="P80" s="387"/>
      <c r="Q80" s="387"/>
      <c r="R80" s="387"/>
      <c r="S80" s="387"/>
      <c r="T80" s="387"/>
    </row>
    <row r="81" spans="1:20" x14ac:dyDescent="0.25">
      <c r="A81" s="387"/>
      <c r="B81" s="387"/>
      <c r="C81" s="387"/>
      <c r="D81" s="387"/>
      <c r="E81" s="387"/>
      <c r="F81" s="387"/>
      <c r="G81" s="387"/>
      <c r="H81" s="387"/>
      <c r="I81" s="387"/>
      <c r="J81" s="387"/>
      <c r="K81" s="387"/>
      <c r="L81" s="387"/>
      <c r="M81" s="387"/>
      <c r="N81" s="387"/>
      <c r="O81" s="387"/>
      <c r="P81" s="387"/>
      <c r="Q81" s="387"/>
      <c r="R81" s="387"/>
      <c r="S81" s="387"/>
      <c r="T81" s="387"/>
    </row>
    <row r="82" spans="1:20" x14ac:dyDescent="0.25">
      <c r="A82" s="186"/>
      <c r="D82" s="246"/>
    </row>
    <row r="83" spans="1:20" x14ac:dyDescent="0.25">
      <c r="A83" s="186" t="s">
        <v>188</v>
      </c>
      <c r="D83" s="246"/>
    </row>
    <row r="84" spans="1:20" ht="15" customHeight="1" x14ac:dyDescent="0.25">
      <c r="A84" s="381" t="s">
        <v>192</v>
      </c>
      <c r="B84" s="381"/>
      <c r="C84" s="381"/>
      <c r="D84" s="381"/>
      <c r="E84" s="381"/>
      <c r="F84" s="381"/>
      <c r="G84" s="381"/>
      <c r="H84" s="381"/>
      <c r="I84" s="381"/>
      <c r="J84" s="381"/>
      <c r="K84" s="381"/>
      <c r="L84" s="381"/>
      <c r="M84" s="381"/>
      <c r="N84" s="381"/>
      <c r="O84" s="381"/>
      <c r="P84" s="381"/>
      <c r="Q84" s="381"/>
      <c r="R84" s="381"/>
      <c r="S84" s="381"/>
      <c r="T84" s="381"/>
    </row>
    <row r="85" spans="1:20" x14ac:dyDescent="0.25">
      <c r="A85" s="381"/>
      <c r="B85" s="381"/>
      <c r="C85" s="381"/>
      <c r="D85" s="381"/>
      <c r="E85" s="381"/>
      <c r="F85" s="381"/>
      <c r="G85" s="381"/>
      <c r="H85" s="381"/>
      <c r="I85" s="381"/>
      <c r="J85" s="381"/>
      <c r="K85" s="381"/>
      <c r="L85" s="381"/>
      <c r="M85" s="381"/>
      <c r="N85" s="381"/>
      <c r="O85" s="381"/>
      <c r="P85" s="381"/>
      <c r="Q85" s="381"/>
      <c r="R85" s="381"/>
      <c r="S85" s="381"/>
      <c r="T85" s="381"/>
    </row>
    <row r="86" spans="1:20" x14ac:dyDescent="0.25">
      <c r="A86" s="381"/>
      <c r="B86" s="381"/>
      <c r="C86" s="381"/>
      <c r="D86" s="381"/>
      <c r="E86" s="381"/>
      <c r="F86" s="381"/>
      <c r="G86" s="381"/>
      <c r="H86" s="381"/>
      <c r="I86" s="381"/>
      <c r="J86" s="381"/>
      <c r="K86" s="381"/>
      <c r="L86" s="381"/>
      <c r="M86" s="381"/>
      <c r="N86" s="381"/>
      <c r="O86" s="381"/>
      <c r="P86" s="381"/>
      <c r="Q86" s="381"/>
      <c r="R86" s="381"/>
      <c r="S86" s="381"/>
      <c r="T86" s="381"/>
    </row>
    <row r="87" spans="1:20" x14ac:dyDescent="0.25">
      <c r="A87" s="381"/>
      <c r="B87" s="381"/>
      <c r="C87" s="381"/>
      <c r="D87" s="381"/>
      <c r="E87" s="381"/>
      <c r="F87" s="381"/>
      <c r="G87" s="381"/>
      <c r="H87" s="381"/>
      <c r="I87" s="381"/>
      <c r="J87" s="381"/>
      <c r="K87" s="381"/>
      <c r="L87" s="381"/>
      <c r="M87" s="381"/>
      <c r="N87" s="381"/>
      <c r="O87" s="381"/>
      <c r="P87" s="381"/>
      <c r="Q87" s="381"/>
      <c r="R87" s="381"/>
      <c r="S87" s="381"/>
      <c r="T87" s="381"/>
    </row>
    <row r="88" spans="1:20" x14ac:dyDescent="0.25">
      <c r="A88" s="186"/>
      <c r="D88" s="246"/>
    </row>
    <row r="89" spans="1:20" x14ac:dyDescent="0.25">
      <c r="A89" s="186" t="s">
        <v>49</v>
      </c>
    </row>
    <row r="90" spans="1:20" x14ac:dyDescent="0.25">
      <c r="A90" s="388" t="s">
        <v>194</v>
      </c>
      <c r="B90" s="388"/>
      <c r="C90" s="388"/>
      <c r="D90" s="388"/>
      <c r="E90" s="388"/>
      <c r="F90" s="388"/>
      <c r="G90" s="388"/>
      <c r="H90" s="388"/>
      <c r="I90" s="388"/>
      <c r="J90" s="388"/>
      <c r="K90" s="388"/>
      <c r="L90" s="388"/>
      <c r="M90" s="388"/>
      <c r="N90" s="388"/>
      <c r="O90" s="388"/>
      <c r="P90" s="388"/>
      <c r="Q90" s="388"/>
      <c r="R90" s="388"/>
      <c r="S90" s="388"/>
      <c r="T90" s="388"/>
    </row>
    <row r="91" spans="1:20" x14ac:dyDescent="0.25">
      <c r="A91" s="186"/>
    </row>
    <row r="92" spans="1:20" x14ac:dyDescent="0.25">
      <c r="A92" s="186"/>
    </row>
    <row r="93" spans="1:20" x14ac:dyDescent="0.25">
      <c r="A93" s="186"/>
    </row>
    <row r="94" spans="1:20" x14ac:dyDescent="0.25">
      <c r="A94" s="186"/>
    </row>
    <row r="95" spans="1:20" x14ac:dyDescent="0.25">
      <c r="A95" s="186"/>
    </row>
    <row r="96" spans="1:20" x14ac:dyDescent="0.25">
      <c r="A96" s="186"/>
    </row>
    <row r="97" spans="1:1" x14ac:dyDescent="0.25">
      <c r="A97" s="186"/>
    </row>
    <row r="98" spans="1:1" x14ac:dyDescent="0.25">
      <c r="A98" s="186"/>
    </row>
    <row r="99" spans="1:1" x14ac:dyDescent="0.25">
      <c r="A99" s="186"/>
    </row>
    <row r="100" spans="1:1" x14ac:dyDescent="0.25">
      <c r="A100" s="186"/>
    </row>
    <row r="101" spans="1:1" x14ac:dyDescent="0.25">
      <c r="A101" s="186"/>
    </row>
    <row r="102" spans="1:1" x14ac:dyDescent="0.25">
      <c r="A102" s="186"/>
    </row>
    <row r="103" spans="1:1" x14ac:dyDescent="0.25">
      <c r="A103" s="186"/>
    </row>
    <row r="104" spans="1:1" x14ac:dyDescent="0.25">
      <c r="A104" s="186"/>
    </row>
    <row r="105" spans="1:1" x14ac:dyDescent="0.25">
      <c r="A105" s="186"/>
    </row>
    <row r="106" spans="1:1" x14ac:dyDescent="0.25">
      <c r="A106" s="186"/>
    </row>
    <row r="107" spans="1:1" x14ac:dyDescent="0.25">
      <c r="A107" s="186"/>
    </row>
    <row r="108" spans="1:1" x14ac:dyDescent="0.25">
      <c r="A108" s="186"/>
    </row>
    <row r="109" spans="1:1" x14ac:dyDescent="0.25">
      <c r="A109" s="186"/>
    </row>
    <row r="110" spans="1:1" x14ac:dyDescent="0.25">
      <c r="A110" s="186"/>
    </row>
    <row r="111" spans="1:1" x14ac:dyDescent="0.25">
      <c r="A111" s="186"/>
    </row>
    <row r="112" spans="1:1" x14ac:dyDescent="0.25">
      <c r="A112" s="186"/>
    </row>
    <row r="113" spans="1:1" x14ac:dyDescent="0.25">
      <c r="A113" s="186"/>
    </row>
    <row r="114" spans="1:1" x14ac:dyDescent="0.25">
      <c r="A114" s="186"/>
    </row>
    <row r="115" spans="1:1" x14ac:dyDescent="0.25">
      <c r="A115" s="186"/>
    </row>
    <row r="116" spans="1:1" x14ac:dyDescent="0.25">
      <c r="A116" s="186"/>
    </row>
    <row r="117" spans="1:1" x14ac:dyDescent="0.25">
      <c r="A117" s="186"/>
    </row>
    <row r="118" spans="1:1" x14ac:dyDescent="0.25">
      <c r="A118" s="186"/>
    </row>
    <row r="119" spans="1:1" x14ac:dyDescent="0.25">
      <c r="A119" s="186"/>
    </row>
    <row r="120" spans="1:1" x14ac:dyDescent="0.25">
      <c r="A120" s="186"/>
    </row>
    <row r="121" spans="1:1" x14ac:dyDescent="0.25">
      <c r="A121" s="186"/>
    </row>
    <row r="122" spans="1:1" x14ac:dyDescent="0.25">
      <c r="A122" s="186"/>
    </row>
    <row r="123" spans="1:1" x14ac:dyDescent="0.25">
      <c r="A123" s="186"/>
    </row>
    <row r="124" spans="1:1" x14ac:dyDescent="0.25">
      <c r="A124" s="186"/>
    </row>
    <row r="125" spans="1:1" x14ac:dyDescent="0.25">
      <c r="A125" s="186"/>
    </row>
    <row r="126" spans="1:1" x14ac:dyDescent="0.25">
      <c r="A126" s="186"/>
    </row>
    <row r="127" spans="1:1" x14ac:dyDescent="0.25">
      <c r="A127" s="186"/>
    </row>
    <row r="128" spans="1:1" x14ac:dyDescent="0.25">
      <c r="A128" s="186"/>
    </row>
    <row r="129" spans="1:1" x14ac:dyDescent="0.25">
      <c r="A129" s="186"/>
    </row>
  </sheetData>
  <mergeCells count="31">
    <mergeCell ref="A67:T68"/>
    <mergeCell ref="A71:T72"/>
    <mergeCell ref="A80:T81"/>
    <mergeCell ref="A90:T90"/>
    <mergeCell ref="A75:T77"/>
    <mergeCell ref="A84:T87"/>
    <mergeCell ref="A51:T55"/>
    <mergeCell ref="A58:T59"/>
    <mergeCell ref="A62:T64"/>
    <mergeCell ref="A30:T33"/>
    <mergeCell ref="A35:T38"/>
    <mergeCell ref="A41:T41"/>
    <mergeCell ref="A44:T45"/>
    <mergeCell ref="A48:T48"/>
    <mergeCell ref="A26:T29"/>
    <mergeCell ref="F12:P12"/>
    <mergeCell ref="F13:P13"/>
    <mergeCell ref="F14:P14"/>
    <mergeCell ref="F15:P15"/>
    <mergeCell ref="F17:P17"/>
    <mergeCell ref="A21:T23"/>
    <mergeCell ref="F8:P8"/>
    <mergeCell ref="F9:P9"/>
    <mergeCell ref="F10:P10"/>
    <mergeCell ref="F11:P11"/>
    <mergeCell ref="F2:P2"/>
    <mergeCell ref="F3:P3"/>
    <mergeCell ref="F4:P4"/>
    <mergeCell ref="F5:P5"/>
    <mergeCell ref="F6:P6"/>
    <mergeCell ref="F7:P7"/>
  </mergeCells>
  <hyperlinks>
    <hyperlink ref="F3:P3" location="FAQ!A20" display="Wat zijn 'projecties'?" xr:uid="{790AA4E9-21A7-4BA4-A3F6-CA30E3083048}"/>
    <hyperlink ref="F4:P4" location="FAQ!A25" display="Welke methode wordt gebruikt voor de projecties?" xr:uid="{3C75745E-C0A3-4A9F-BD1E-3E2C770B766F}"/>
    <hyperlink ref="F5:P5" location="FAQ!A34" display="Welke bronnen werden gehanteerd?" xr:uid="{5F5DDE77-5C0F-4170-882A-E4252467420B}"/>
    <hyperlink ref="F6:P6" location="FAQ!A40" display="Gaat het om werknemers die in het Vlaams Gewest wonen óf werken?" xr:uid="{0886E6E0-0B0F-46DB-AD04-9AE5ED9E890B}"/>
    <hyperlink ref="F7:P7" location="FAQ!A43" display="Waarom zijn bepaalde sectoren weggelaten?" xr:uid="{185AAEB2-3659-4515-9D34-C0FE8DFFA009}"/>
    <hyperlink ref="F8:P8" location="FAQ!A47" display="Ten opzichte van wat worden de percentages uitgedrukt?" xr:uid="{34BFD81B-8B62-4120-8C6D-796AC86D5649}"/>
    <hyperlink ref="F17:P17" location="FAQ!A89" display="Hoe kunnen we verwijzen naar deze cijfers?" xr:uid="{E2B30784-1F00-4D8D-A072-DAA8FD5C8C72}"/>
    <hyperlink ref="F9:P9" location="FAQ!A50" display="Wat is 'vervangingsvraag'? Hoe wordt deze berekend? " xr:uid="{BD248C2C-4E36-4751-AB46-130167663658}"/>
    <hyperlink ref="F10:P10" location="FAQ!A57" display="Hoe bekomt men projecties van de vervangsingsvraag?" xr:uid="{B0E9E8FF-F6D5-4A40-9896-427EB7CBF17F}"/>
    <hyperlink ref="F11:P11" location="FAQ!A61" display="Wat is 'uitbreidingsvraag'? Hoe wordt deze berekend?" xr:uid="{281F0F4D-C3AF-409C-8644-915E69463A0B}"/>
    <hyperlink ref="F12:P12" location="FAQ!A66" display="Hoe bekomt men projecties van de uitbreidingsvraag?" xr:uid="{59B1C87D-DE5A-4782-91D2-2B5DEAD4291D}"/>
    <hyperlink ref="F13:P13" location="FAQ!A70" display="Wordt de aanwervingsbehoefte (= totale vraag) volledig bij jongeren gezocht?" xr:uid="{7320A846-6342-42AC-9585-26E7A1181F27}"/>
    <hyperlink ref="F14:P14" location="FAQ!A74" display="Wordt er bij de projecties van de vergrijzing rekening gehouden met de pensioenhervormingen?" xr:uid="{E431751E-B523-4539-841D-EFCAD8AD9051}"/>
    <hyperlink ref="F15:P15" location="FAQ!A79" display="Wat is de relatie tussen uitstroom 55+ en vervangingsvraag?" xr:uid="{00D81C07-4A52-47D5-8512-B252B7FE49C6}"/>
    <hyperlink ref="F16" location="FAQ!A83" display="Wat houdt de raming van 2024 in?" xr:uid="{55FC8803-5013-4BD5-846B-9596DE755CEC}"/>
  </hyperlinks>
  <pageMargins left="0.7" right="0.7" top="0.75" bottom="0.75" header="0.3" footer="0.3"/>
  <pageSetup paperSize="9"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2210"/>
  <sheetViews>
    <sheetView zoomScale="80" zoomScaleNormal="80" workbookViewId="0">
      <pane xSplit="2" ySplit="2" topLeftCell="T31" activePane="bottomRight" state="frozen"/>
      <selection pane="topRight" activeCell="D1" sqref="D1"/>
      <selection pane="bottomLeft" activeCell="A3" sqref="A3"/>
      <selection pane="bottomRight" activeCell="AZ68" sqref="AZ68"/>
    </sheetView>
  </sheetViews>
  <sheetFormatPr defaultRowHeight="15" x14ac:dyDescent="0.25"/>
  <cols>
    <col min="2" max="2" width="19.7109375" customWidth="1"/>
    <col min="3" max="3" width="15.42578125" style="3" customWidth="1"/>
    <col min="15" max="15" width="9.140625" style="4"/>
    <col min="21" max="21" width="9.140625" style="4"/>
    <col min="27" max="27" width="8.85546875" customWidth="1"/>
    <col min="28" max="28" width="14.5703125" style="4" customWidth="1"/>
    <col min="47" max="47" width="9.140625" style="1"/>
    <col min="48" max="48" width="9.140625" style="10"/>
  </cols>
  <sheetData>
    <row r="1" spans="1:49" ht="15" customHeight="1" x14ac:dyDescent="0.25">
      <c r="D1" s="391" t="s">
        <v>23</v>
      </c>
      <c r="E1" s="391"/>
      <c r="F1" s="391"/>
      <c r="G1" s="391"/>
      <c r="H1" s="391"/>
      <c r="I1" s="391"/>
      <c r="J1" s="391"/>
      <c r="K1" s="391"/>
      <c r="L1" s="391"/>
      <c r="M1" s="391"/>
      <c r="N1" s="392"/>
      <c r="O1" s="389" t="s">
        <v>37</v>
      </c>
      <c r="P1" s="390"/>
      <c r="Q1" s="390"/>
      <c r="R1" s="390"/>
      <c r="S1" s="390"/>
      <c r="T1" s="390"/>
      <c r="U1" s="389" t="s">
        <v>59</v>
      </c>
      <c r="V1" s="390"/>
      <c r="W1" s="390"/>
      <c r="X1" s="390"/>
      <c r="Y1" s="390"/>
      <c r="Z1" s="390"/>
      <c r="AB1" s="5" t="s">
        <v>27</v>
      </c>
    </row>
    <row r="2" spans="1:49" s="3" customFormat="1" ht="15" customHeight="1" x14ac:dyDescent="0.25">
      <c r="B2" s="3" t="s">
        <v>73</v>
      </c>
      <c r="D2" s="201">
        <v>2014</v>
      </c>
      <c r="E2" s="201">
        <v>2015</v>
      </c>
      <c r="F2" s="201">
        <v>2016</v>
      </c>
      <c r="G2" s="201">
        <v>2017</v>
      </c>
      <c r="H2" s="201">
        <v>2018</v>
      </c>
      <c r="I2" s="202">
        <v>2019</v>
      </c>
      <c r="J2" s="202">
        <v>2020</v>
      </c>
      <c r="K2" s="202">
        <v>2021</v>
      </c>
      <c r="L2" s="202">
        <v>2022</v>
      </c>
      <c r="M2" s="202">
        <v>2023</v>
      </c>
      <c r="N2" s="202" t="s">
        <v>182</v>
      </c>
      <c r="O2" s="203">
        <v>2025</v>
      </c>
      <c r="P2" s="202">
        <v>2026</v>
      </c>
      <c r="Q2" s="202">
        <v>2027</v>
      </c>
      <c r="R2" s="202">
        <v>2028</v>
      </c>
      <c r="S2" s="202">
        <v>2029</v>
      </c>
      <c r="T2" s="202">
        <v>2030</v>
      </c>
      <c r="U2" s="309">
        <v>2025</v>
      </c>
      <c r="V2" s="204">
        <v>2026</v>
      </c>
      <c r="W2" s="205">
        <v>2027</v>
      </c>
      <c r="X2" s="204">
        <v>2028</v>
      </c>
      <c r="Y2" s="205">
        <v>2029</v>
      </c>
      <c r="Z2" s="204">
        <v>2030</v>
      </c>
      <c r="AA2" s="16"/>
      <c r="AB2" s="5"/>
      <c r="AV2" s="11"/>
    </row>
    <row r="3" spans="1:49" ht="15" customHeight="1" x14ac:dyDescent="0.25">
      <c r="A3" t="str">
        <f t="shared" ref="A3:A34" si="0">VLOOKUP(B3,$AT$3:$AU$70,2)</f>
        <v>01. Teelt gewassen, veeteelt, jacht en diensten in verband met deze activiteiten</v>
      </c>
      <c r="B3">
        <v>1</v>
      </c>
      <c r="C3" s="41" t="s">
        <v>25</v>
      </c>
      <c r="D3" s="50">
        <v>20432</v>
      </c>
      <c r="E3" s="50">
        <v>20163</v>
      </c>
      <c r="F3" s="50">
        <v>19798</v>
      </c>
      <c r="G3" s="50">
        <v>21747</v>
      </c>
      <c r="H3" s="50">
        <v>22784</v>
      </c>
      <c r="I3" s="50">
        <v>22693</v>
      </c>
      <c r="J3" s="50">
        <v>25012</v>
      </c>
      <c r="K3" s="50">
        <v>22749</v>
      </c>
      <c r="L3" s="50">
        <v>25322</v>
      </c>
      <c r="M3" s="50">
        <v>23621</v>
      </c>
      <c r="N3" s="50">
        <v>23480.416521390311</v>
      </c>
      <c r="O3" s="306">
        <v>23809.226597285084</v>
      </c>
      <c r="P3" s="50">
        <v>24142.641193968942</v>
      </c>
      <c r="Q3" s="50">
        <v>24480.724791253415</v>
      </c>
      <c r="R3" s="50">
        <v>24823.542771898603</v>
      </c>
      <c r="S3" s="50">
        <v>25171.161434257887</v>
      </c>
      <c r="T3" s="50">
        <v>25523.648005099505</v>
      </c>
      <c r="U3" s="306">
        <v>23846.257491929442</v>
      </c>
      <c r="V3" s="50">
        <v>24217.798515344719</v>
      </c>
      <c r="W3" s="50">
        <v>24595.128402363731</v>
      </c>
      <c r="X3" s="50">
        <v>24978.337347446053</v>
      </c>
      <c r="Y3" s="50">
        <v>25367.516950342757</v>
      </c>
      <c r="Z3" s="50">
        <v>25762.760237991741</v>
      </c>
      <c r="AA3" s="31"/>
      <c r="AB3" s="13"/>
      <c r="AT3" s="69">
        <v>1</v>
      </c>
      <c r="AU3" s="210" t="s">
        <v>170</v>
      </c>
      <c r="AV3" s="10">
        <v>1</v>
      </c>
    </row>
    <row r="4" spans="1:49" x14ac:dyDescent="0.25">
      <c r="A4" t="str">
        <f t="shared" si="0"/>
        <v>01. Teelt gewassen, veeteelt, jacht en diensten in verband met deze activiteiten</v>
      </c>
      <c r="B4">
        <v>1</v>
      </c>
      <c r="C4" s="41" t="s">
        <v>154</v>
      </c>
      <c r="D4" s="206"/>
      <c r="E4" s="50">
        <v>-269</v>
      </c>
      <c r="F4" s="50">
        <v>-365</v>
      </c>
      <c r="G4" s="50">
        <v>1949</v>
      </c>
      <c r="H4" s="50">
        <v>1037</v>
      </c>
      <c r="I4" s="50">
        <v>-91</v>
      </c>
      <c r="J4" s="50">
        <v>2319</v>
      </c>
      <c r="K4" s="50">
        <v>-2263</v>
      </c>
      <c r="L4" s="50">
        <v>2573</v>
      </c>
      <c r="M4" s="50">
        <v>-1701</v>
      </c>
      <c r="N4" s="50">
        <v>-140.58347860968934</v>
      </c>
      <c r="O4" s="306">
        <v>328.81007589477304</v>
      </c>
      <c r="P4" s="50">
        <v>333.41459668385869</v>
      </c>
      <c r="Q4" s="50">
        <v>338.08359728447249</v>
      </c>
      <c r="R4" s="50">
        <v>342.81798064518807</v>
      </c>
      <c r="S4" s="50">
        <v>347.61866235928392</v>
      </c>
      <c r="T4" s="50">
        <v>352.48657084161823</v>
      </c>
      <c r="U4" s="306">
        <v>365.84097053913138</v>
      </c>
      <c r="V4" s="50">
        <v>371.54102341527687</v>
      </c>
      <c r="W4" s="50">
        <v>377.32988701901195</v>
      </c>
      <c r="X4" s="50">
        <v>383.20894508232232</v>
      </c>
      <c r="Y4" s="50">
        <v>389.17960289670373</v>
      </c>
      <c r="Z4" s="50">
        <v>395.24328764898382</v>
      </c>
      <c r="AA4" s="30"/>
      <c r="AC4" s="3"/>
      <c r="AD4" s="3"/>
      <c r="AE4" s="3"/>
      <c r="AF4" s="3"/>
      <c r="AG4" s="3"/>
      <c r="AH4" s="3"/>
      <c r="AI4" s="3"/>
      <c r="AJ4" s="3"/>
      <c r="AK4" s="3"/>
      <c r="AL4" s="3"/>
      <c r="AM4" s="3"/>
      <c r="AN4" s="3"/>
      <c r="AO4" s="3"/>
      <c r="AP4" s="3"/>
      <c r="AQ4" s="3"/>
      <c r="AR4" s="3"/>
      <c r="AS4" s="46"/>
      <c r="AT4" s="69">
        <v>10</v>
      </c>
      <c r="AU4" s="69" t="s">
        <v>74</v>
      </c>
      <c r="AV4" s="10">
        <v>10</v>
      </c>
      <c r="AW4" s="1"/>
    </row>
    <row r="5" spans="1:49" x14ac:dyDescent="0.25">
      <c r="A5" t="str">
        <f t="shared" si="0"/>
        <v>01. Teelt gewassen, veeteelt, jacht en diensten in verband met deze activiteiten</v>
      </c>
      <c r="B5">
        <v>1</v>
      </c>
      <c r="C5" s="41" t="s">
        <v>155</v>
      </c>
      <c r="D5" s="206"/>
      <c r="E5" s="207">
        <v>0.98683437744714175</v>
      </c>
      <c r="F5" s="207">
        <v>0.98189753508902444</v>
      </c>
      <c r="G5" s="207">
        <v>1.0984442873017477</v>
      </c>
      <c r="H5" s="207">
        <v>1.0476847381247989</v>
      </c>
      <c r="I5" s="207">
        <v>0.9960059691011236</v>
      </c>
      <c r="J5" s="207">
        <v>1.1021901026748337</v>
      </c>
      <c r="K5" s="207">
        <v>0.909523428754198</v>
      </c>
      <c r="L5" s="207">
        <v>1.1131038726977009</v>
      </c>
      <c r="M5" s="207">
        <v>0.93282521127872997</v>
      </c>
      <c r="N5" s="207">
        <v>0.99404836888321035</v>
      </c>
      <c r="O5" s="307">
        <v>1.014003587866307</v>
      </c>
      <c r="P5" s="207">
        <v>1.0140035878663054</v>
      </c>
      <c r="Q5" s="207">
        <v>1.0140035878663072</v>
      </c>
      <c r="R5" s="207">
        <v>1.0140035878663067</v>
      </c>
      <c r="S5" s="207">
        <v>1.0140035878663058</v>
      </c>
      <c r="T5" s="207">
        <v>1.0140035878663065</v>
      </c>
      <c r="U5" s="307">
        <v>1.0155806848743869</v>
      </c>
      <c r="V5" s="207">
        <v>1.0155806848743885</v>
      </c>
      <c r="W5" s="207">
        <v>1.0155806848743882</v>
      </c>
      <c r="X5" s="207">
        <v>1.0155806848743874</v>
      </c>
      <c r="Y5" s="207">
        <v>1.0155806848743876</v>
      </c>
      <c r="Z5" s="207">
        <v>1.0155806848743878</v>
      </c>
      <c r="AB5" s="12"/>
      <c r="AC5" s="2"/>
      <c r="AD5" s="2"/>
      <c r="AE5" s="2"/>
      <c r="AF5" s="2"/>
      <c r="AG5" s="2"/>
      <c r="AH5" s="2"/>
      <c r="AI5" s="2"/>
      <c r="AJ5" s="2"/>
      <c r="AK5" s="2"/>
      <c r="AL5" s="2"/>
      <c r="AM5" s="2"/>
      <c r="AN5" s="2"/>
      <c r="AO5" s="2"/>
      <c r="AP5" s="2"/>
      <c r="AQ5" s="2"/>
      <c r="AR5" s="2"/>
      <c r="AS5" s="46"/>
      <c r="AT5" s="211">
        <v>11</v>
      </c>
      <c r="AU5" s="69" t="s">
        <v>75</v>
      </c>
      <c r="AV5" s="10">
        <v>11</v>
      </c>
    </row>
    <row r="6" spans="1:49" x14ac:dyDescent="0.25">
      <c r="A6" t="str">
        <f t="shared" si="0"/>
        <v>01. Teelt gewassen, veeteelt, jacht en diensten in verband met deze activiteiten</v>
      </c>
      <c r="B6">
        <v>1</v>
      </c>
      <c r="C6" s="41" t="s">
        <v>8</v>
      </c>
      <c r="D6" s="50">
        <v>826</v>
      </c>
      <c r="E6" s="50">
        <v>760</v>
      </c>
      <c r="F6" s="50">
        <v>836</v>
      </c>
      <c r="G6" s="50">
        <v>1240</v>
      </c>
      <c r="H6" s="50">
        <v>1439</v>
      </c>
      <c r="I6" s="50">
        <v>1480</v>
      </c>
      <c r="J6" s="50">
        <v>1496</v>
      </c>
      <c r="K6" s="50">
        <v>1306</v>
      </c>
      <c r="L6" s="50">
        <v>1691</v>
      </c>
      <c r="M6" s="50">
        <v>1518</v>
      </c>
      <c r="N6" s="50">
        <v>1240.7207373436124</v>
      </c>
      <c r="O6" s="306">
        <v>1252.583716020365</v>
      </c>
      <c r="P6" s="50">
        <v>1276.0855918160389</v>
      </c>
      <c r="Q6" s="50">
        <v>1299.3656766575696</v>
      </c>
      <c r="R6" s="50">
        <v>1324.4267158564271</v>
      </c>
      <c r="S6" s="50">
        <v>1350.845524359094</v>
      </c>
      <c r="T6" s="50">
        <v>1365.6798810164642</v>
      </c>
      <c r="U6" s="306">
        <v>1254.5318807552278</v>
      </c>
      <c r="V6" s="50">
        <v>1280.0581138842172</v>
      </c>
      <c r="W6" s="50">
        <v>1305.437887624767</v>
      </c>
      <c r="X6" s="50">
        <v>1332.6855721046493</v>
      </c>
      <c r="Y6" s="50">
        <v>1361.3832172970706</v>
      </c>
      <c r="Z6" s="50">
        <v>1378.4739285484088</v>
      </c>
      <c r="AA6" s="8"/>
      <c r="AB6" s="12"/>
      <c r="AC6" s="2"/>
      <c r="AD6" s="2"/>
      <c r="AE6" s="2"/>
      <c r="AF6" s="2"/>
      <c r="AG6" s="2"/>
      <c r="AS6" s="46"/>
      <c r="AT6" s="211">
        <v>12</v>
      </c>
      <c r="AU6" s="69" t="s">
        <v>76</v>
      </c>
      <c r="AV6" s="10">
        <v>12</v>
      </c>
      <c r="AW6" s="1"/>
    </row>
    <row r="7" spans="1:49" x14ac:dyDescent="0.25">
      <c r="A7" t="str">
        <f t="shared" si="0"/>
        <v>01. Teelt gewassen, veeteelt, jacht en diensten in verband met deze activiteiten</v>
      </c>
      <c r="B7">
        <v>1</v>
      </c>
      <c r="C7" s="41" t="s">
        <v>9</v>
      </c>
      <c r="D7" s="50">
        <v>3361</v>
      </c>
      <c r="E7" s="50">
        <v>3092</v>
      </c>
      <c r="F7" s="50">
        <v>3194</v>
      </c>
      <c r="G7" s="50">
        <v>3381</v>
      </c>
      <c r="H7" s="50">
        <v>3400</v>
      </c>
      <c r="I7" s="50">
        <v>3443</v>
      </c>
      <c r="J7" s="50">
        <v>3986</v>
      </c>
      <c r="K7" s="50">
        <v>3540</v>
      </c>
      <c r="L7" s="50">
        <v>3883</v>
      </c>
      <c r="M7" s="50">
        <v>3532</v>
      </c>
      <c r="N7" s="50">
        <v>3430.1120003498918</v>
      </c>
      <c r="O7" s="306">
        <v>3462.9085389216125</v>
      </c>
      <c r="P7" s="50">
        <v>3527.8821173999327</v>
      </c>
      <c r="Q7" s="50">
        <v>3592.2425298446083</v>
      </c>
      <c r="R7" s="50">
        <v>3661.5265908826191</v>
      </c>
      <c r="S7" s="50">
        <v>3734.5643578453605</v>
      </c>
      <c r="T7" s="50">
        <v>3775.5756049829374</v>
      </c>
      <c r="U7" s="306">
        <v>3468.2944594068449</v>
      </c>
      <c r="V7" s="50">
        <v>3538.8646013768562</v>
      </c>
      <c r="W7" s="50">
        <v>3609.0298398978225</v>
      </c>
      <c r="X7" s="50">
        <v>3684.3591277086284</v>
      </c>
      <c r="Y7" s="50">
        <v>3763.6969949607392</v>
      </c>
      <c r="Z7" s="50">
        <v>3810.9461881057186</v>
      </c>
      <c r="AA7" s="8"/>
      <c r="AB7" s="12"/>
      <c r="AC7" s="2"/>
      <c r="AD7" s="2"/>
      <c r="AE7" s="2"/>
      <c r="AF7" s="2"/>
      <c r="AG7" s="2"/>
      <c r="AS7" s="46"/>
      <c r="AT7" s="211">
        <v>13</v>
      </c>
      <c r="AU7" s="69" t="s">
        <v>77</v>
      </c>
      <c r="AV7" s="10">
        <v>13</v>
      </c>
    </row>
    <row r="8" spans="1:49" x14ac:dyDescent="0.25">
      <c r="A8" t="str">
        <f t="shared" si="0"/>
        <v>01. Teelt gewassen, veeteelt, jacht en diensten in verband met deze activiteiten</v>
      </c>
      <c r="B8">
        <v>1</v>
      </c>
      <c r="C8" s="41" t="s">
        <v>10</v>
      </c>
      <c r="D8" s="50">
        <v>3255</v>
      </c>
      <c r="E8" s="50">
        <v>3229</v>
      </c>
      <c r="F8" s="50">
        <v>2975</v>
      </c>
      <c r="G8" s="50">
        <v>3153</v>
      </c>
      <c r="H8" s="50">
        <v>3189</v>
      </c>
      <c r="I8" s="50">
        <v>2993</v>
      </c>
      <c r="J8" s="50">
        <v>3422</v>
      </c>
      <c r="K8" s="50">
        <v>3110</v>
      </c>
      <c r="L8" s="50">
        <v>3251</v>
      </c>
      <c r="M8" s="50">
        <v>3068</v>
      </c>
      <c r="N8" s="50">
        <v>3118.059699272445</v>
      </c>
      <c r="O8" s="306">
        <v>3147.8725931912686</v>
      </c>
      <c r="P8" s="50">
        <v>3206.9352408686914</v>
      </c>
      <c r="Q8" s="50">
        <v>3265.4405049101642</v>
      </c>
      <c r="R8" s="50">
        <v>3328.4214916833412</v>
      </c>
      <c r="S8" s="50">
        <v>3394.8146933246135</v>
      </c>
      <c r="T8" s="50">
        <v>3432.0949678181391</v>
      </c>
      <c r="U8" s="306">
        <v>3152.7685329176607</v>
      </c>
      <c r="V8" s="50">
        <v>3216.9186002117267</v>
      </c>
      <c r="W8" s="50">
        <v>3280.7005998956279</v>
      </c>
      <c r="X8" s="50">
        <v>3349.1768527042273</v>
      </c>
      <c r="Y8" s="50">
        <v>3421.297006938199</v>
      </c>
      <c r="Z8" s="50">
        <v>3464.2477341895174</v>
      </c>
      <c r="AA8" s="8"/>
      <c r="AB8" s="5"/>
      <c r="AC8" s="3"/>
      <c r="AD8" s="3"/>
      <c r="AE8" s="3"/>
      <c r="AF8" s="3"/>
      <c r="AG8" s="3"/>
      <c r="AH8" s="3"/>
      <c r="AI8" s="3"/>
      <c r="AJ8" s="3"/>
      <c r="AK8" s="3"/>
      <c r="AL8" s="3"/>
      <c r="AM8" s="3"/>
      <c r="AN8" s="3"/>
      <c r="AO8" s="3"/>
      <c r="AP8" s="3"/>
      <c r="AQ8" s="3"/>
      <c r="AR8" s="3"/>
      <c r="AS8" s="46"/>
      <c r="AT8" s="211">
        <v>14</v>
      </c>
      <c r="AU8" s="69" t="s">
        <v>78</v>
      </c>
      <c r="AV8" s="10">
        <v>14</v>
      </c>
    </row>
    <row r="9" spans="1:49" x14ac:dyDescent="0.25">
      <c r="A9" t="str">
        <f t="shared" si="0"/>
        <v>01. Teelt gewassen, veeteelt, jacht en diensten in verband met deze activiteiten</v>
      </c>
      <c r="B9">
        <v>1</v>
      </c>
      <c r="C9" s="41" t="s">
        <v>11</v>
      </c>
      <c r="D9" s="50">
        <v>2649</v>
      </c>
      <c r="E9" s="50">
        <v>2669</v>
      </c>
      <c r="F9" s="50">
        <v>2492</v>
      </c>
      <c r="G9" s="50">
        <v>2648</v>
      </c>
      <c r="H9" s="50">
        <v>2712</v>
      </c>
      <c r="I9" s="50">
        <v>2586</v>
      </c>
      <c r="J9" s="50">
        <v>2822</v>
      </c>
      <c r="K9" s="50">
        <v>2697</v>
      </c>
      <c r="L9" s="50">
        <v>2802</v>
      </c>
      <c r="M9" s="50">
        <v>2568</v>
      </c>
      <c r="N9" s="50">
        <v>2614.2902526556618</v>
      </c>
      <c r="O9" s="306">
        <v>2669.1321943839712</v>
      </c>
      <c r="P9" s="50">
        <v>2772.1488200704644</v>
      </c>
      <c r="Q9" s="50">
        <v>2824.1860104449283</v>
      </c>
      <c r="R9" s="50">
        <v>2885.5310923157567</v>
      </c>
      <c r="S9" s="50">
        <v>2962.8255348336543</v>
      </c>
      <c r="T9" s="50">
        <v>3013.9217623423233</v>
      </c>
      <c r="U9" s="306">
        <v>2673.2835410343255</v>
      </c>
      <c r="V9" s="50">
        <v>2780.7786662458484</v>
      </c>
      <c r="W9" s="50">
        <v>2837.3840297354996</v>
      </c>
      <c r="X9" s="50">
        <v>2903.524678677235</v>
      </c>
      <c r="Y9" s="50">
        <v>2985.9379819283636</v>
      </c>
      <c r="Z9" s="50">
        <v>3042.1569723801736</v>
      </c>
      <c r="AA9" s="8"/>
      <c r="AB9" s="7"/>
      <c r="AC9" s="2"/>
      <c r="AD9" s="2"/>
      <c r="AE9" s="2"/>
      <c r="AF9" s="2"/>
      <c r="AG9" s="9"/>
      <c r="AH9" s="9"/>
      <c r="AI9" s="9"/>
      <c r="AJ9" s="9"/>
      <c r="AK9" s="9"/>
      <c r="AL9" s="9"/>
      <c r="AM9" s="9"/>
      <c r="AN9" s="9"/>
      <c r="AO9" s="9"/>
      <c r="AP9" s="9"/>
      <c r="AQ9" s="9"/>
      <c r="AR9" s="9"/>
      <c r="AS9" s="46"/>
      <c r="AT9" s="211">
        <v>16</v>
      </c>
      <c r="AU9" s="69" t="s">
        <v>79</v>
      </c>
      <c r="AV9" s="10">
        <v>16</v>
      </c>
    </row>
    <row r="10" spans="1:49" x14ac:dyDescent="0.25">
      <c r="A10" t="str">
        <f t="shared" si="0"/>
        <v>01. Teelt gewassen, veeteelt, jacht en diensten in verband met deze activiteiten</v>
      </c>
      <c r="B10">
        <v>1</v>
      </c>
      <c r="C10" s="41" t="s">
        <v>12</v>
      </c>
      <c r="D10" s="50">
        <v>2320</v>
      </c>
      <c r="E10" s="50">
        <v>2356</v>
      </c>
      <c r="F10" s="50">
        <v>2355</v>
      </c>
      <c r="G10" s="50">
        <v>2504</v>
      </c>
      <c r="H10" s="50">
        <v>2570</v>
      </c>
      <c r="I10" s="50">
        <v>2471</v>
      </c>
      <c r="J10" s="50">
        <v>2597</v>
      </c>
      <c r="K10" s="50">
        <v>2344</v>
      </c>
      <c r="L10" s="50">
        <v>2619</v>
      </c>
      <c r="M10" s="50">
        <v>2481</v>
      </c>
      <c r="N10" s="50">
        <v>2440.136924062308</v>
      </c>
      <c r="O10" s="306">
        <v>2488.7424200667324</v>
      </c>
      <c r="P10" s="50">
        <v>2480.6438027745444</v>
      </c>
      <c r="Q10" s="50">
        <v>2493.161832185885</v>
      </c>
      <c r="R10" s="50">
        <v>2506.4767109247914</v>
      </c>
      <c r="S10" s="50">
        <v>2551.6579571180318</v>
      </c>
      <c r="T10" s="50">
        <v>2605.1860138640996</v>
      </c>
      <c r="U10" s="306">
        <v>2492.6132034362777</v>
      </c>
      <c r="V10" s="50">
        <v>2488.3661783839907</v>
      </c>
      <c r="W10" s="50">
        <v>2504.8129053921148</v>
      </c>
      <c r="X10" s="50">
        <v>2522.1065910813986</v>
      </c>
      <c r="Y10" s="50">
        <v>2571.5629629458545</v>
      </c>
      <c r="Z10" s="50">
        <v>2629.5920801423276</v>
      </c>
      <c r="AA10" s="8"/>
      <c r="AB10" s="14" t="s">
        <v>4</v>
      </c>
      <c r="AC10" s="2"/>
      <c r="AD10" s="2"/>
      <c r="AE10" s="2"/>
      <c r="AF10" s="2"/>
      <c r="AG10" s="2"/>
      <c r="AH10" s="2"/>
      <c r="AI10" s="2"/>
      <c r="AJ10" s="2"/>
      <c r="AK10" s="2"/>
      <c r="AL10" s="2"/>
      <c r="AM10" s="2"/>
      <c r="AN10" s="2"/>
      <c r="AO10" s="2"/>
      <c r="AP10" s="2"/>
      <c r="AS10" s="46"/>
      <c r="AT10" s="211">
        <v>17</v>
      </c>
      <c r="AU10" s="69" t="s">
        <v>80</v>
      </c>
      <c r="AV10" s="10">
        <v>17</v>
      </c>
    </row>
    <row r="11" spans="1:49" x14ac:dyDescent="0.25">
      <c r="A11" t="str">
        <f t="shared" si="0"/>
        <v>01. Teelt gewassen, veeteelt, jacht en diensten in verband met deze activiteiten</v>
      </c>
      <c r="B11">
        <v>1</v>
      </c>
      <c r="C11" s="41" t="s">
        <v>13</v>
      </c>
      <c r="D11" s="50">
        <v>2416</v>
      </c>
      <c r="E11" s="50">
        <v>2397</v>
      </c>
      <c r="F11" s="50">
        <v>2306</v>
      </c>
      <c r="G11" s="50">
        <v>2564</v>
      </c>
      <c r="H11" s="50">
        <v>2673</v>
      </c>
      <c r="I11" s="50">
        <v>2606</v>
      </c>
      <c r="J11" s="50">
        <v>2772</v>
      </c>
      <c r="K11" s="50">
        <v>2430</v>
      </c>
      <c r="L11" s="50">
        <v>2705</v>
      </c>
      <c r="M11" s="50">
        <v>2404</v>
      </c>
      <c r="N11" s="50">
        <v>2406.3014202213135</v>
      </c>
      <c r="O11" s="306">
        <v>2342.1710399752574</v>
      </c>
      <c r="P11" s="50">
        <v>2336.7526644332315</v>
      </c>
      <c r="Q11" s="50">
        <v>2412.7372569540821</v>
      </c>
      <c r="R11" s="50">
        <v>2421.5610279612174</v>
      </c>
      <c r="S11" s="50">
        <v>2381.6769359929249</v>
      </c>
      <c r="T11" s="50">
        <v>2429.1179577055559</v>
      </c>
      <c r="U11" s="306">
        <v>2345.8138583871055</v>
      </c>
      <c r="V11" s="50">
        <v>2344.0270993041086</v>
      </c>
      <c r="W11" s="50">
        <v>2424.0124890891439</v>
      </c>
      <c r="X11" s="50">
        <v>2436.6613911499026</v>
      </c>
      <c r="Y11" s="50">
        <v>2400.255951710405</v>
      </c>
      <c r="Z11" s="50">
        <v>2451.8745722267072</v>
      </c>
      <c r="AA11" s="8"/>
      <c r="AD11" s="209"/>
      <c r="AF11" s="215" t="s">
        <v>37</v>
      </c>
      <c r="AG11" s="3" t="s">
        <v>59</v>
      </c>
      <c r="AH11" s="3"/>
      <c r="AJ11" s="1" t="s">
        <v>63</v>
      </c>
      <c r="AM11" s="1" t="s">
        <v>64</v>
      </c>
      <c r="AS11" s="46"/>
      <c r="AT11" s="211">
        <v>18</v>
      </c>
      <c r="AU11" s="69" t="s">
        <v>81</v>
      </c>
      <c r="AV11" s="10">
        <v>18</v>
      </c>
    </row>
    <row r="12" spans="1:49" x14ac:dyDescent="0.25">
      <c r="A12" t="str">
        <f t="shared" si="0"/>
        <v>01. Teelt gewassen, veeteelt, jacht en diensten in verband met deze activiteiten</v>
      </c>
      <c r="B12">
        <v>1</v>
      </c>
      <c r="C12" s="41" t="s">
        <v>14</v>
      </c>
      <c r="D12" s="50">
        <v>2142</v>
      </c>
      <c r="E12" s="50">
        <v>2210</v>
      </c>
      <c r="F12" s="50">
        <v>2168</v>
      </c>
      <c r="G12" s="50">
        <v>2324</v>
      </c>
      <c r="H12" s="50">
        <v>2404</v>
      </c>
      <c r="I12" s="50">
        <v>2494</v>
      </c>
      <c r="J12" s="50">
        <v>2790</v>
      </c>
      <c r="K12" s="50">
        <v>2539</v>
      </c>
      <c r="L12" s="50">
        <v>2749</v>
      </c>
      <c r="M12" s="50">
        <v>2549</v>
      </c>
      <c r="N12" s="50">
        <v>2537.6627880745864</v>
      </c>
      <c r="O12" s="306">
        <v>2514.4914462990182</v>
      </c>
      <c r="P12" s="50">
        <v>2479.6582470324806</v>
      </c>
      <c r="Q12" s="50">
        <v>2405.8717444342942</v>
      </c>
      <c r="R12" s="50">
        <v>2346.4057683267902</v>
      </c>
      <c r="S12" s="50">
        <v>2348.6520518886182</v>
      </c>
      <c r="T12" s="50">
        <v>2286.058085942555</v>
      </c>
      <c r="U12" s="306">
        <v>2518.4022775665376</v>
      </c>
      <c r="V12" s="50">
        <v>2487.3775545546764</v>
      </c>
      <c r="W12" s="50">
        <v>2417.1148925754751</v>
      </c>
      <c r="X12" s="50">
        <v>2361.0374785668546</v>
      </c>
      <c r="Y12" s="50">
        <v>2366.9734466703753</v>
      </c>
      <c r="Z12" s="50">
        <v>2307.4744780406536</v>
      </c>
      <c r="AA12" s="8"/>
      <c r="AC12" s="51">
        <v>2015</v>
      </c>
      <c r="AD12" s="212">
        <v>2020</v>
      </c>
      <c r="AE12" s="51">
        <v>2025</v>
      </c>
      <c r="AF12" s="212">
        <v>2030</v>
      </c>
      <c r="AG12" s="51">
        <v>2025</v>
      </c>
      <c r="AH12" s="51">
        <v>2030</v>
      </c>
      <c r="AJ12" s="3">
        <v>2025</v>
      </c>
      <c r="AK12" s="3">
        <v>2030</v>
      </c>
      <c r="AM12" s="3">
        <v>2015</v>
      </c>
      <c r="AN12" s="3">
        <v>2020</v>
      </c>
      <c r="AO12" s="3">
        <v>2025</v>
      </c>
      <c r="AP12" s="3">
        <v>2030</v>
      </c>
      <c r="AS12" s="46"/>
      <c r="AT12" s="211">
        <v>19</v>
      </c>
      <c r="AU12" s="69" t="s">
        <v>82</v>
      </c>
      <c r="AV12" s="10">
        <v>19</v>
      </c>
    </row>
    <row r="13" spans="1:49" x14ac:dyDescent="0.25">
      <c r="A13" t="str">
        <f t="shared" si="0"/>
        <v>01. Teelt gewassen, veeteelt, jacht en diensten in verband met deze activiteiten</v>
      </c>
      <c r="B13">
        <v>1</v>
      </c>
      <c r="C13" s="41" t="s">
        <v>15</v>
      </c>
      <c r="D13" s="50">
        <v>1650</v>
      </c>
      <c r="E13" s="50">
        <v>1646</v>
      </c>
      <c r="F13" s="50">
        <v>1654</v>
      </c>
      <c r="G13" s="50">
        <v>1850</v>
      </c>
      <c r="H13" s="50">
        <v>2004</v>
      </c>
      <c r="I13" s="50">
        <v>2101</v>
      </c>
      <c r="J13" s="50">
        <v>2321</v>
      </c>
      <c r="K13" s="50">
        <v>2085</v>
      </c>
      <c r="L13" s="50">
        <v>2462</v>
      </c>
      <c r="M13" s="50">
        <v>2304</v>
      </c>
      <c r="N13" s="50">
        <v>2334.4514574671794</v>
      </c>
      <c r="O13" s="306">
        <v>2357.5368290514866</v>
      </c>
      <c r="P13" s="50">
        <v>2353.9890426057191</v>
      </c>
      <c r="Q13" s="50">
        <v>2340.6384513543285</v>
      </c>
      <c r="R13" s="50">
        <v>2386.5953125360811</v>
      </c>
      <c r="S13" s="50">
        <v>2375.2920007220246</v>
      </c>
      <c r="T13" s="50">
        <v>2354.0240907110738</v>
      </c>
      <c r="U13" s="306">
        <v>2361.2035461361493</v>
      </c>
      <c r="V13" s="50">
        <v>2361.3171352352169</v>
      </c>
      <c r="W13" s="50">
        <v>2351.5767505028184</v>
      </c>
      <c r="X13" s="50">
        <v>2401.4776366185961</v>
      </c>
      <c r="Y13" s="50">
        <v>2393.8212087552802</v>
      </c>
      <c r="Z13" s="50">
        <v>2376.0772061787202</v>
      </c>
      <c r="AA13" s="2"/>
      <c r="AB13" s="15" t="s">
        <v>8</v>
      </c>
      <c r="AC13" s="2" cm="1">
        <f t="array" ref="AC13">SUMPRODUCT(('data NACE'!$A$3:$A$2210='Tool NACE-sectoren'!$A$2)*('data NACE'!$C$3:$C$2210='data NACE'!$C6)*('data NACE'!$E$3:$E$2210))</f>
        <v>515</v>
      </c>
      <c r="AD13" s="213" cm="1">
        <f t="array" ref="AD13">SUMPRODUCT(('data NACE'!$A$3:$A$2210='Tool NACE-sectoren'!$A$2)*('data NACE'!$C$3:$C$2210='data NACE'!$C6)*('data NACE'!$J$3:$J$2210))</f>
        <v>330</v>
      </c>
      <c r="AE13" s="2" cm="1">
        <f t="array" ref="AE13">SUMPRODUCT(('data NACE'!$A$3:$A$2210='Tool NACE-sectoren'!$A$2)*('data NACE'!$C$3:$C$2210='data NACE'!$C6)*('data NACE'!$O$3:$O$2210))</f>
        <v>444.30190022189333</v>
      </c>
      <c r="AF13" s="213" cm="1">
        <f t="array" ref="AF13">SUMPRODUCT(('data NACE'!$A$3:$A$2210='Tool NACE-sectoren'!$A$2)*('data NACE'!$C$3:$C$2210='data NACE'!$C6)*('data NACE'!$T$3:$T$2210))</f>
        <v>528.74566257853053</v>
      </c>
      <c r="AG13" s="2" cm="1">
        <f t="array" ref="AG13">SUMPRODUCT(('data NACE'!$A$3:$A$2210='Tool NACE-sectoren'!$A$2)*('data NACE'!$C$3:$C$2210='data NACE'!$C6)*('data NACE'!$U$3:$U$2210))</f>
        <v>442.17346379233453</v>
      </c>
      <c r="AH13" s="2" cm="1">
        <f t="array" ref="AH13">SUMPRODUCT(('data NACE'!$A$3:$A$2210='Tool NACE-sectoren'!$A$2)*('data NACE'!$C$3:$C$2210='data NACE'!$C6)*('data NACE'!$Z$3:$Z$2210))</f>
        <v>513.72872249173372</v>
      </c>
      <c r="AJ13" s="2">
        <f>IF('Tool NACE-sectoren'!$C$47='data NACE'!$AF$11,'data NACE'!AE13,'data NACE'!AG13)</f>
        <v>444.30190022189333</v>
      </c>
      <c r="AK13" s="2">
        <f>IF('Tool NACE-sectoren'!$C$47='data NACE'!$AF$11,'data NACE'!AF13,'data NACE'!AH13)</f>
        <v>528.74566257853053</v>
      </c>
      <c r="AM13" s="2">
        <f>AC24</f>
        <v>6918</v>
      </c>
      <c r="AN13" s="2">
        <f>AD24</f>
        <v>10797</v>
      </c>
      <c r="AO13" s="2">
        <f>IF('Tool NACE-sectoren'!$C$47='data NACE'!$AF$11,'data NACE'!AE24,'data NACE'!AG24)</f>
        <v>13479.410058859947</v>
      </c>
      <c r="AP13" s="2">
        <f>IF('Tool NACE-sectoren'!$C$47='data NACE'!$AF$11,'data NACE'!AF24,'data NACE'!AH24)</f>
        <v>14017.97490193404</v>
      </c>
      <c r="AS13" s="46"/>
      <c r="AT13" s="211">
        <v>20</v>
      </c>
      <c r="AU13" s="69" t="s">
        <v>83</v>
      </c>
      <c r="AV13" s="10">
        <v>20</v>
      </c>
    </row>
    <row r="14" spans="1:49" x14ac:dyDescent="0.25">
      <c r="A14" t="str">
        <f t="shared" si="0"/>
        <v>01. Teelt gewassen, veeteelt, jacht en diensten in verband met deze activiteiten</v>
      </c>
      <c r="B14">
        <v>1</v>
      </c>
      <c r="C14" s="41" t="s">
        <v>16</v>
      </c>
      <c r="D14" s="50">
        <v>1037</v>
      </c>
      <c r="E14" s="50">
        <v>1061</v>
      </c>
      <c r="F14" s="50">
        <v>1090</v>
      </c>
      <c r="G14" s="50">
        <v>1215</v>
      </c>
      <c r="H14" s="50">
        <v>1334</v>
      </c>
      <c r="I14" s="50">
        <v>1428</v>
      </c>
      <c r="J14" s="50">
        <v>1531</v>
      </c>
      <c r="K14" s="50">
        <v>1541</v>
      </c>
      <c r="L14" s="50">
        <v>1675</v>
      </c>
      <c r="M14" s="50">
        <v>1710</v>
      </c>
      <c r="N14" s="50">
        <v>1773.1806917158096</v>
      </c>
      <c r="O14" s="306">
        <v>1852.3821199780812</v>
      </c>
      <c r="P14" s="50">
        <v>1915.3642122157369</v>
      </c>
      <c r="Q14" s="50">
        <v>2003.7875478787303</v>
      </c>
      <c r="R14" s="50">
        <v>1995.9098050671869</v>
      </c>
      <c r="S14" s="50">
        <v>2021.2278938830386</v>
      </c>
      <c r="T14" s="50">
        <v>2042.1790126220048</v>
      </c>
      <c r="U14" s="306">
        <v>1855.263161361167</v>
      </c>
      <c r="V14" s="50">
        <v>1921.326842505131</v>
      </c>
      <c r="W14" s="50">
        <v>2013.1516714220456</v>
      </c>
      <c r="X14" s="50">
        <v>2008.3558936027903</v>
      </c>
      <c r="Y14" s="50">
        <v>2036.9951141309048</v>
      </c>
      <c r="Z14" s="50">
        <v>2061.3106815580491</v>
      </c>
      <c r="AA14" s="2"/>
      <c r="AB14" s="15" t="s">
        <v>9</v>
      </c>
      <c r="AC14" s="2" cm="1">
        <f t="array" ref="AC14">SUMPRODUCT(('data NACE'!$A$3:$A$2210='Tool NACE-sectoren'!$A$2)*('data NACE'!$C$3:$C$2210='data NACE'!$C7)*('data NACE'!$E$3:$E$2210))</f>
        <v>3750</v>
      </c>
      <c r="AD14" s="213" cm="1">
        <f t="array" ref="AD14">SUMPRODUCT(('data NACE'!$A$3:$A$2210='Tool NACE-sectoren'!$A$2)*('data NACE'!$C$3:$C$2210='data NACE'!$C7)*('data NACE'!$J$3:$J$2210))</f>
        <v>3288</v>
      </c>
      <c r="AE14" s="2" cm="1">
        <f t="array" ref="AE14">SUMPRODUCT(('data NACE'!$A$3:$A$2210='Tool NACE-sectoren'!$A$2)*('data NACE'!$C$3:$C$2210='data NACE'!$C7)*('data NACE'!$O$3:$O$2210))</f>
        <v>3561.7022526222727</v>
      </c>
      <c r="AF14" s="213" cm="1">
        <f t="array" ref="AF14">SUMPRODUCT(('data NACE'!$A$3:$A$2210='Tool NACE-sectoren'!$A$2)*('data NACE'!$C$3:$C$2210='data NACE'!$C7)*('data NACE'!$T$3:$T$2210))</f>
        <v>4238.6373241475731</v>
      </c>
      <c r="AG14" s="2" cm="1">
        <f t="array" ref="AG14">SUMPRODUCT(('data NACE'!$A$3:$A$2210='Tool NACE-sectoren'!$A$2)*('data NACE'!$C$3:$C$2210='data NACE'!$C7)*('data NACE'!$U$3:$U$2210))</f>
        <v>3544.6398524346141</v>
      </c>
      <c r="AH14" s="2" cm="1">
        <f t="array" ref="AH14">SUMPRODUCT(('data NACE'!$A$3:$A$2210='Tool NACE-sectoren'!$A$2)*('data NACE'!$C$3:$C$2210='data NACE'!$C7)*('data NACE'!$Z$3:$Z$2210))</f>
        <v>4118.2555087469955</v>
      </c>
      <c r="AI14" s="9"/>
      <c r="AJ14" s="2">
        <f>IF('Tool NACE-sectoren'!$C$47='data NACE'!$AF$11,'data NACE'!AE14,'data NACE'!AG14)</f>
        <v>3561.7022526222727</v>
      </c>
      <c r="AK14" s="2">
        <f>IF('Tool NACE-sectoren'!$C$47='data NACE'!$AF$11,'data NACE'!AF14,'data NACE'!AH14)</f>
        <v>4238.6373241475731</v>
      </c>
      <c r="AS14" s="46"/>
      <c r="AT14" s="211">
        <v>21</v>
      </c>
      <c r="AU14" s="69" t="s">
        <v>84</v>
      </c>
      <c r="AV14" s="10">
        <v>21</v>
      </c>
    </row>
    <row r="15" spans="1:49" x14ac:dyDescent="0.25">
      <c r="A15" t="str">
        <f t="shared" si="0"/>
        <v>01. Teelt gewassen, veeteelt, jacht en diensten in verband met deze activiteiten</v>
      </c>
      <c r="B15">
        <v>1</v>
      </c>
      <c r="C15" s="41" t="s">
        <v>17</v>
      </c>
      <c r="D15" s="50">
        <v>440</v>
      </c>
      <c r="E15" s="50">
        <v>436</v>
      </c>
      <c r="F15" s="50">
        <v>453</v>
      </c>
      <c r="G15" s="50">
        <v>543</v>
      </c>
      <c r="H15" s="50">
        <v>669</v>
      </c>
      <c r="I15" s="50">
        <v>706</v>
      </c>
      <c r="J15" s="50">
        <v>810</v>
      </c>
      <c r="K15" s="50">
        <v>782</v>
      </c>
      <c r="L15" s="50">
        <v>957</v>
      </c>
      <c r="M15" s="50">
        <v>931</v>
      </c>
      <c r="N15" s="50">
        <v>990.80771910471401</v>
      </c>
      <c r="O15" s="306">
        <v>1040.4547097610769</v>
      </c>
      <c r="P15" s="50">
        <v>1095.0589867395934</v>
      </c>
      <c r="Q15" s="50">
        <v>1110.4084109572041</v>
      </c>
      <c r="R15" s="50">
        <v>1196.4189207255158</v>
      </c>
      <c r="S15" s="50">
        <v>1241.5244844326801</v>
      </c>
      <c r="T15" s="50">
        <v>1296.8825494327718</v>
      </c>
      <c r="U15" s="306">
        <v>1042.0729466484443</v>
      </c>
      <c r="V15" s="50">
        <v>1098.4679633934138</v>
      </c>
      <c r="W15" s="50">
        <v>1115.5975846072488</v>
      </c>
      <c r="X15" s="50">
        <v>1203.8795463385654</v>
      </c>
      <c r="Y15" s="50">
        <v>1251.2093844127421</v>
      </c>
      <c r="Z15" s="50">
        <v>1309.032085507391</v>
      </c>
      <c r="AA15" s="2"/>
      <c r="AB15" s="15" t="s">
        <v>10</v>
      </c>
      <c r="AC15" s="2" cm="1">
        <f t="array" ref="AC15">SUMPRODUCT(('data NACE'!$A$3:$A$2210='Tool NACE-sectoren'!$A$2)*('data NACE'!$C$3:$C$2210='data NACE'!$C8)*('data NACE'!$E$3:$E$2210))</f>
        <v>5746</v>
      </c>
      <c r="AD15" s="213" cm="1">
        <f t="array" ref="AD15">SUMPRODUCT(('data NACE'!$A$3:$A$2210='Tool NACE-sectoren'!$A$2)*('data NACE'!$C$3:$C$2210='data NACE'!$C8)*('data NACE'!$J$3:$J$2210))</f>
        <v>6146</v>
      </c>
      <c r="AE15" s="2" cm="1">
        <f t="array" ref="AE15">SUMPRODUCT(('data NACE'!$A$3:$A$2210='Tool NACE-sectoren'!$A$2)*('data NACE'!$C$3:$C$2210='data NACE'!$C8)*('data NACE'!$O$3:$O$2210))</f>
        <v>6266.9678292544995</v>
      </c>
      <c r="AF15" s="213" cm="1">
        <f t="array" ref="AF15">SUMPRODUCT(('data NACE'!$A$3:$A$2210='Tool NACE-sectoren'!$A$2)*('data NACE'!$C$3:$C$2210='data NACE'!$C8)*('data NACE'!$T$3:$T$2210))</f>
        <v>7458.0641126734099</v>
      </c>
      <c r="AG15" s="2" cm="1">
        <f t="array" ref="AG15">SUMPRODUCT(('data NACE'!$A$3:$A$2210='Tool NACE-sectoren'!$A$2)*('data NACE'!$C$3:$C$2210='data NACE'!$C8)*('data NACE'!$U$3:$U$2210))</f>
        <v>6236.9458045366291</v>
      </c>
      <c r="AH15" s="2" cm="1">
        <f t="array" ref="AH15">SUMPRODUCT(('data NACE'!$A$3:$A$2210='Tool NACE-sectoren'!$A$2)*('data NACE'!$C$3:$C$2210='data NACE'!$C8)*('data NACE'!$Z$3:$Z$2210))</f>
        <v>7246.2471468427502</v>
      </c>
      <c r="AI15" s="9"/>
      <c r="AJ15" s="2">
        <f>IF('Tool NACE-sectoren'!$C$47='data NACE'!$AF$11,'data NACE'!AE15,'data NACE'!AG15)</f>
        <v>6266.9678292544995</v>
      </c>
      <c r="AK15" s="2">
        <f>IF('Tool NACE-sectoren'!$C$47='data NACE'!$AF$11,'data NACE'!AF15,'data NACE'!AH15)</f>
        <v>7458.0641126734099</v>
      </c>
      <c r="AS15" s="46"/>
      <c r="AT15" s="211">
        <v>22</v>
      </c>
      <c r="AU15" s="69" t="s">
        <v>85</v>
      </c>
      <c r="AV15" s="10">
        <v>22</v>
      </c>
    </row>
    <row r="16" spans="1:49" x14ac:dyDescent="0.25">
      <c r="A16" t="str">
        <f t="shared" si="0"/>
        <v>01. Teelt gewassen, veeteelt, jacht en diensten in verband met deze activiteiten</v>
      </c>
      <c r="B16">
        <v>1</v>
      </c>
      <c r="C16" s="41" t="s">
        <v>156</v>
      </c>
      <c r="D16" s="50">
        <v>336</v>
      </c>
      <c r="E16" s="50">
        <v>307</v>
      </c>
      <c r="F16" s="50">
        <v>275</v>
      </c>
      <c r="G16" s="50">
        <v>325</v>
      </c>
      <c r="H16" s="50">
        <v>390</v>
      </c>
      <c r="I16" s="50">
        <v>385</v>
      </c>
      <c r="J16" s="50">
        <v>465</v>
      </c>
      <c r="K16" s="50">
        <v>375</v>
      </c>
      <c r="L16" s="50">
        <v>528</v>
      </c>
      <c r="M16" s="50">
        <v>556</v>
      </c>
      <c r="N16" s="50">
        <v>594.69283112278583</v>
      </c>
      <c r="O16" s="306">
        <v>680.95098963620785</v>
      </c>
      <c r="P16" s="50">
        <v>698.12246801251979</v>
      </c>
      <c r="Q16" s="50">
        <v>732.88482563162211</v>
      </c>
      <c r="R16" s="50">
        <v>770.26933561887006</v>
      </c>
      <c r="S16" s="50">
        <v>808.07999985785466</v>
      </c>
      <c r="T16" s="50">
        <v>922.928078661585</v>
      </c>
      <c r="U16" s="306">
        <v>682.01008427971374</v>
      </c>
      <c r="V16" s="50">
        <v>700.29576024954179</v>
      </c>
      <c r="W16" s="50">
        <v>736.30975162115681</v>
      </c>
      <c r="X16" s="50">
        <v>775.07257889320715</v>
      </c>
      <c r="Y16" s="50">
        <v>814.38368059282436</v>
      </c>
      <c r="Z16" s="50">
        <v>931.57431111407811</v>
      </c>
      <c r="AA16" s="2"/>
      <c r="AB16" s="15" t="s">
        <v>11</v>
      </c>
      <c r="AC16" s="2" cm="1">
        <f t="array" ref="AC16">SUMPRODUCT(('data NACE'!$A$3:$A$2210='Tool NACE-sectoren'!$A$2)*('data NACE'!$C$3:$C$2210='data NACE'!$C9)*('data NACE'!$E$3:$E$2210))</f>
        <v>6432</v>
      </c>
      <c r="AD16" s="213" cm="1">
        <f t="array" ref="AD16">SUMPRODUCT(('data NACE'!$A$3:$A$2210='Tool NACE-sectoren'!$A$2)*('data NACE'!$C$3:$C$2210='data NACE'!$C9)*('data NACE'!$J$3:$J$2210))</f>
        <v>6707</v>
      </c>
      <c r="AE16" s="2" cm="1">
        <f t="array" ref="AE16">SUMPRODUCT(('data NACE'!$A$3:$A$2210='Tool NACE-sectoren'!$A$2)*('data NACE'!$C$3:$C$2210='data NACE'!$C9)*('data NACE'!$O$3:$O$2210))</f>
        <v>7020.3685420925003</v>
      </c>
      <c r="AF16" s="213" cm="1">
        <f t="array" ref="AF16">SUMPRODUCT(('data NACE'!$A$3:$A$2210='Tool NACE-sectoren'!$A$2)*('data NACE'!$C$3:$C$2210='data NACE'!$C9)*('data NACE'!$T$3:$T$2210))</f>
        <v>7544.4150961425203</v>
      </c>
      <c r="AG16" s="2" cm="1">
        <f t="array" ref="AG16">SUMPRODUCT(('data NACE'!$A$3:$A$2210='Tool NACE-sectoren'!$A$2)*('data NACE'!$C$3:$C$2210='data NACE'!$C9)*('data NACE'!$U$3:$U$2210))</f>
        <v>6986.7373373948449</v>
      </c>
      <c r="AH16" s="2" cm="1">
        <f t="array" ref="AH16">SUMPRODUCT(('data NACE'!$A$3:$A$2210='Tool NACE-sectoren'!$A$2)*('data NACE'!$C$3:$C$2210='data NACE'!$C9)*('data NACE'!$Z$3:$Z$2210))</f>
        <v>7330.1456703921567</v>
      </c>
      <c r="AI16" s="9"/>
      <c r="AJ16" s="2">
        <f>IF('Tool NACE-sectoren'!$C$47='data NACE'!$AF$11,'data NACE'!AE16,'data NACE'!AG16)</f>
        <v>7020.3685420925003</v>
      </c>
      <c r="AK16" s="2">
        <f>IF('Tool NACE-sectoren'!$C$47='data NACE'!$AF$11,'data NACE'!AF16,'data NACE'!AH16)</f>
        <v>7544.4150961425203</v>
      </c>
      <c r="AS16" s="46"/>
      <c r="AT16" s="211">
        <v>23</v>
      </c>
      <c r="AU16" s="69" t="s">
        <v>86</v>
      </c>
      <c r="AV16" s="10">
        <v>23</v>
      </c>
    </row>
    <row r="17" spans="1:52" x14ac:dyDescent="0.25">
      <c r="A17" t="str">
        <f t="shared" si="0"/>
        <v>01. Teelt gewassen, veeteelt, jacht en diensten in verband met deze activiteiten</v>
      </c>
      <c r="B17">
        <v>1</v>
      </c>
      <c r="C17" s="41" t="s">
        <v>6</v>
      </c>
      <c r="D17" s="50">
        <v>1813</v>
      </c>
      <c r="E17" s="50">
        <v>1804</v>
      </c>
      <c r="F17" s="50">
        <v>1818</v>
      </c>
      <c r="G17" s="50">
        <v>2083</v>
      </c>
      <c r="H17" s="50">
        <v>2393</v>
      </c>
      <c r="I17" s="50">
        <v>2519</v>
      </c>
      <c r="J17" s="50">
        <v>2806</v>
      </c>
      <c r="K17" s="50">
        <v>2698</v>
      </c>
      <c r="L17" s="50">
        <v>3160</v>
      </c>
      <c r="M17" s="50">
        <v>3197</v>
      </c>
      <c r="N17" s="50">
        <v>3358.6812419433095</v>
      </c>
      <c r="O17" s="306">
        <v>3573.7878193753659</v>
      </c>
      <c r="P17" s="50">
        <v>3708.5456669678497</v>
      </c>
      <c r="Q17" s="50">
        <v>3847.0807844675564</v>
      </c>
      <c r="R17" s="50">
        <v>3962.5980614115729</v>
      </c>
      <c r="S17" s="50">
        <v>4070.832378173573</v>
      </c>
      <c r="T17" s="50">
        <v>4261.9896407163615</v>
      </c>
      <c r="U17" s="306">
        <v>3579.3461922893248</v>
      </c>
      <c r="V17" s="50">
        <v>3720.0905661480865</v>
      </c>
      <c r="W17" s="50">
        <v>3865.0590076504513</v>
      </c>
      <c r="X17" s="50">
        <v>3987.308018834563</v>
      </c>
      <c r="Y17" s="50">
        <v>4102.5881791364709</v>
      </c>
      <c r="Z17" s="50">
        <v>4301.9170781795183</v>
      </c>
      <c r="AA17" s="2"/>
      <c r="AB17" s="15" t="s">
        <v>12</v>
      </c>
      <c r="AC17" s="2" cm="1">
        <f t="array" ref="AC17">SUMPRODUCT(('data NACE'!$A$3:$A$2210='Tool NACE-sectoren'!$A$2)*('data NACE'!$C$3:$C$2210='data NACE'!$C10)*('data NACE'!$E$3:$E$2210))</f>
        <v>6999</v>
      </c>
      <c r="AD17" s="213" cm="1">
        <f t="array" ref="AD17">SUMPRODUCT(('data NACE'!$A$3:$A$2210='Tool NACE-sectoren'!$A$2)*('data NACE'!$C$3:$C$2210='data NACE'!$C10)*('data NACE'!$J$3:$J$2210))</f>
        <v>6978</v>
      </c>
      <c r="AE17" s="2" cm="1">
        <f t="array" ref="AE17">SUMPRODUCT(('data NACE'!$A$3:$A$2210='Tool NACE-sectoren'!$A$2)*('data NACE'!$C$3:$C$2210='data NACE'!$C10)*('data NACE'!$O$3:$O$2210))</f>
        <v>7423.2352004253062</v>
      </c>
      <c r="AF17" s="213" cm="1">
        <f t="array" ref="AF17">SUMPRODUCT(('data NACE'!$A$3:$A$2210='Tool NACE-sectoren'!$A$2)*('data NACE'!$C$3:$C$2210='data NACE'!$C10)*('data NACE'!$T$3:$T$2210))</f>
        <v>7496.301758288625</v>
      </c>
      <c r="AG17" s="2" cm="1">
        <f t="array" ref="AG17">SUMPRODUCT(('data NACE'!$A$3:$A$2210='Tool NACE-sectoren'!$A$2)*('data NACE'!$C$3:$C$2210='data NACE'!$C10)*('data NACE'!$U$3:$U$2210))</f>
        <v>7387.6740555869001</v>
      </c>
      <c r="AH17" s="2" cm="1">
        <f t="array" ref="AH17">SUMPRODUCT(('data NACE'!$A$3:$A$2210='Tool NACE-sectoren'!$A$2)*('data NACE'!$C$3:$C$2210='data NACE'!$C10)*('data NACE'!$Z$3:$Z$2210))</f>
        <v>7283.3988025881617</v>
      </c>
      <c r="AI17" s="9"/>
      <c r="AJ17" s="2">
        <f>IF('Tool NACE-sectoren'!$C$47='data NACE'!$AF$11,'data NACE'!AE17,'data NACE'!AG17)</f>
        <v>7423.2352004253062</v>
      </c>
      <c r="AK17" s="2">
        <f>IF('Tool NACE-sectoren'!$C$47='data NACE'!$AF$11,'data NACE'!AF17,'data NACE'!AH17)</f>
        <v>7496.301758288625</v>
      </c>
      <c r="AS17" s="46"/>
      <c r="AT17" s="211">
        <v>24</v>
      </c>
      <c r="AU17" s="69" t="s">
        <v>87</v>
      </c>
      <c r="AV17" s="10">
        <v>24</v>
      </c>
    </row>
    <row r="18" spans="1:52" x14ac:dyDescent="0.25">
      <c r="A18" t="str">
        <f t="shared" si="0"/>
        <v>01. Teelt gewassen, veeteelt, jacht en diensten in verband met deze activiteiten</v>
      </c>
      <c r="B18">
        <v>1</v>
      </c>
      <c r="C18" s="41" t="s">
        <v>157</v>
      </c>
      <c r="D18" s="207">
        <v>1.0285396585618762</v>
      </c>
      <c r="E18" s="206"/>
      <c r="F18" s="206"/>
      <c r="G18" s="206"/>
      <c r="H18" s="206"/>
      <c r="I18" s="206"/>
      <c r="J18" s="206"/>
      <c r="K18" s="206"/>
      <c r="L18" s="206"/>
      <c r="M18" s="206"/>
      <c r="N18" s="206"/>
      <c r="O18" s="308"/>
      <c r="P18" s="206"/>
      <c r="Q18" s="206"/>
      <c r="R18" s="206"/>
      <c r="S18" s="206"/>
      <c r="T18" s="206"/>
      <c r="U18" s="308"/>
      <c r="V18" s="206"/>
      <c r="W18" s="206"/>
      <c r="X18" s="206"/>
      <c r="Y18" s="206"/>
      <c r="Z18" s="206"/>
      <c r="AA18" s="2"/>
      <c r="AB18" s="15" t="s">
        <v>13</v>
      </c>
      <c r="AC18" s="2" cm="1">
        <f t="array" ref="AC18">SUMPRODUCT(('data NACE'!$A$3:$A$2210='Tool NACE-sectoren'!$A$2)*('data NACE'!$C$3:$C$2210='data NACE'!$C11)*('data NACE'!$E$3:$E$2210))</f>
        <v>7871</v>
      </c>
      <c r="AD18" s="213" cm="1">
        <f t="array" ref="AD18">SUMPRODUCT(('data NACE'!$A$3:$A$2210='Tool NACE-sectoren'!$A$2)*('data NACE'!$C$3:$C$2210='data NACE'!$C11)*('data NACE'!$J$3:$J$2210))</f>
        <v>7378</v>
      </c>
      <c r="AE18" s="2" cm="1">
        <f t="array" ref="AE18">SUMPRODUCT(('data NACE'!$A$3:$A$2210='Tool NACE-sectoren'!$A$2)*('data NACE'!$C$3:$C$2210='data NACE'!$C11)*('data NACE'!$O$3:$O$2210))</f>
        <v>7589.541949487525</v>
      </c>
      <c r="AF18" s="213" cm="1">
        <f t="array" ref="AF18">SUMPRODUCT(('data NACE'!$A$3:$A$2210='Tool NACE-sectoren'!$A$2)*('data NACE'!$C$3:$C$2210='data NACE'!$C11)*('data NACE'!$T$3:$T$2210))</f>
        <v>7926.4800347008677</v>
      </c>
      <c r="AG18" s="2" cm="1">
        <f t="array" ref="AG18">SUMPRODUCT(('data NACE'!$A$3:$A$2210='Tool NACE-sectoren'!$A$2)*('data NACE'!$C$3:$C$2210='data NACE'!$C11)*('data NACE'!$U$3:$U$2210))</f>
        <v>7553.1841091071701</v>
      </c>
      <c r="AH18" s="2" cm="1">
        <f t="array" ref="AH18">SUMPRODUCT(('data NACE'!$A$3:$A$2210='Tool NACE-sectoren'!$A$2)*('data NACE'!$C$3:$C$2210='data NACE'!$C11)*('data NACE'!$Z$3:$Z$2210))</f>
        <v>7701.3595576839707</v>
      </c>
      <c r="AI18" s="9"/>
      <c r="AJ18" s="2">
        <f>IF('Tool NACE-sectoren'!$C$47='data NACE'!$AF$11,'data NACE'!AE18,'data NACE'!AG18)</f>
        <v>7589.541949487525</v>
      </c>
      <c r="AK18" s="2">
        <f>IF('Tool NACE-sectoren'!$C$47='data NACE'!$AF$11,'data NACE'!AF18,'data NACE'!AH18)</f>
        <v>7926.4800347008677</v>
      </c>
      <c r="AS18" s="46"/>
      <c r="AT18" s="211">
        <v>25</v>
      </c>
      <c r="AU18" s="69" t="s">
        <v>88</v>
      </c>
      <c r="AV18" s="10">
        <v>25</v>
      </c>
    </row>
    <row r="19" spans="1:52" x14ac:dyDescent="0.25">
      <c r="A19" t="str">
        <f t="shared" si="0"/>
        <v>01. Teelt gewassen, veeteelt, jacht en diensten in verband met deze activiteiten</v>
      </c>
      <c r="B19">
        <v>1</v>
      </c>
      <c r="C19" s="41" t="s">
        <v>158</v>
      </c>
      <c r="D19" s="206"/>
      <c r="E19" s="207">
        <v>2.0852640557367241E-2</v>
      </c>
      <c r="F19" s="207">
        <v>2.3321061736425897E-2</v>
      </c>
      <c r="G19" s="207">
        <v>-3.4952314369935733E-2</v>
      </c>
      <c r="H19" s="207">
        <v>-9.5725397814613311E-3</v>
      </c>
      <c r="I19" s="207">
        <v>1.6266844730376318E-2</v>
      </c>
      <c r="J19" s="207">
        <v>-3.6825222056478757E-2</v>
      </c>
      <c r="K19" s="207">
        <v>5.9508114903839116E-2</v>
      </c>
      <c r="L19" s="207">
        <v>-4.2282107067912356E-2</v>
      </c>
      <c r="M19" s="207">
        <v>4.7857223641573132E-2</v>
      </c>
      <c r="N19" s="207">
        <v>1.7245644839332941E-2</v>
      </c>
      <c r="O19" s="307">
        <v>7.2680353477846404E-3</v>
      </c>
      <c r="P19" s="207">
        <v>7.2680353477854176E-3</v>
      </c>
      <c r="Q19" s="207">
        <v>7.2680353477845294E-3</v>
      </c>
      <c r="R19" s="207">
        <v>7.2680353477847515E-3</v>
      </c>
      <c r="S19" s="207">
        <v>7.2680353477851956E-3</v>
      </c>
      <c r="T19" s="207">
        <v>7.2680353477848625E-3</v>
      </c>
      <c r="U19" s="307">
        <v>6.479486843744664E-3</v>
      </c>
      <c r="V19" s="207">
        <v>6.4794868437438868E-3</v>
      </c>
      <c r="W19" s="207">
        <v>6.4794868437439979E-3</v>
      </c>
      <c r="X19" s="207">
        <v>6.4794868437444419E-3</v>
      </c>
      <c r="Y19" s="207">
        <v>6.4794868437443309E-3</v>
      </c>
      <c r="Z19" s="207">
        <v>6.4794868437442199E-3</v>
      </c>
      <c r="AA19" s="2"/>
      <c r="AB19" s="15" t="s">
        <v>14</v>
      </c>
      <c r="AC19" s="2" cm="1">
        <f t="array" ref="AC19">SUMPRODUCT(('data NACE'!$A$3:$A$2210='Tool NACE-sectoren'!$A$2)*('data NACE'!$C$3:$C$2210='data NACE'!$C12)*('data NACE'!$E$3:$E$2210))</f>
        <v>8657</v>
      </c>
      <c r="AD19" s="213" cm="1">
        <f t="array" ref="AD19">SUMPRODUCT(('data NACE'!$A$3:$A$2210='Tool NACE-sectoren'!$A$2)*('data NACE'!$C$3:$C$2210='data NACE'!$C12)*('data NACE'!$J$3:$J$2210))</f>
        <v>8091</v>
      </c>
      <c r="AE19" s="2" cm="1">
        <f t="array" ref="AE19">SUMPRODUCT(('data NACE'!$A$3:$A$2210='Tool NACE-sectoren'!$A$2)*('data NACE'!$C$3:$C$2210='data NACE'!$C12)*('data NACE'!$O$3:$O$2210))</f>
        <v>7998.1227280477897</v>
      </c>
      <c r="AF19" s="213" cm="1">
        <f t="array" ref="AF19">SUMPRODUCT(('data NACE'!$A$3:$A$2210='Tool NACE-sectoren'!$A$2)*('data NACE'!$C$3:$C$2210='data NACE'!$C12)*('data NACE'!$T$3:$T$2210))</f>
        <v>8104.061249694857</v>
      </c>
      <c r="AG19" s="2" cm="1">
        <f t="array" ref="AG19">SUMPRODUCT(('data NACE'!$A$3:$A$2210='Tool NACE-sectoren'!$A$2)*('data NACE'!$C$3:$C$2210='data NACE'!$C12)*('data NACE'!$U$3:$U$2210))</f>
        <v>7959.8075739285759</v>
      </c>
      <c r="AH19" s="2" cm="1">
        <f t="array" ref="AH19">SUMPRODUCT(('data NACE'!$A$3:$A$2210='Tool NACE-sectoren'!$A$2)*('data NACE'!$C$3:$C$2210='data NACE'!$C12)*('data NACE'!$Z$3:$Z$2210))</f>
        <v>7873.8972769959337</v>
      </c>
      <c r="AI19" s="9"/>
      <c r="AJ19" s="2">
        <f>IF('Tool NACE-sectoren'!$C$47='data NACE'!$AF$11,'data NACE'!AE19,'data NACE'!AG19)</f>
        <v>7998.1227280477897</v>
      </c>
      <c r="AK19" s="2">
        <f>IF('Tool NACE-sectoren'!$C$47='data NACE'!$AF$11,'data NACE'!AF19,'data NACE'!AH19)</f>
        <v>8104.061249694857</v>
      </c>
      <c r="AS19" s="46"/>
      <c r="AT19" s="211">
        <v>26</v>
      </c>
      <c r="AU19" s="69" t="s">
        <v>89</v>
      </c>
      <c r="AV19">
        <v>26</v>
      </c>
    </row>
    <row r="20" spans="1:52" x14ac:dyDescent="0.25">
      <c r="A20" t="str">
        <f t="shared" si="0"/>
        <v>01. Teelt gewassen, veeteelt, jacht en diensten in verband met deze activiteiten</v>
      </c>
      <c r="B20">
        <v>1</v>
      </c>
      <c r="C20" s="41" t="s">
        <v>159</v>
      </c>
      <c r="D20" s="208"/>
      <c r="E20" s="50">
        <v>666.44336745877308</v>
      </c>
      <c r="F20" s="50">
        <v>615.06844473127535</v>
      </c>
      <c r="G20" s="50">
        <v>627.85874677948459</v>
      </c>
      <c r="H20" s="50">
        <v>962.74465973200597</v>
      </c>
      <c r="I20" s="50">
        <v>1154.4325237918542</v>
      </c>
      <c r="J20" s="50">
        <v>1108.7483660421426</v>
      </c>
      <c r="K20" s="50">
        <v>1264.8495069568553</v>
      </c>
      <c r="L20" s="50">
        <v>971.26882577712058</v>
      </c>
      <c r="M20" s="50">
        <v>1410.0179393086917</v>
      </c>
      <c r="N20" s="50">
        <v>1219.295805442418</v>
      </c>
      <c r="O20" s="306">
        <v>984.19869603061602</v>
      </c>
      <c r="P20" s="50">
        <v>993.60897490585876</v>
      </c>
      <c r="Q20" s="50">
        <v>1012.2517805076228</v>
      </c>
      <c r="R20" s="50">
        <v>1030.7186509764538</v>
      </c>
      <c r="S20" s="50">
        <v>1050.5982591415404</v>
      </c>
      <c r="T20" s="50">
        <v>1071.554914492265</v>
      </c>
      <c r="U20" s="306">
        <v>983.22032754925237</v>
      </c>
      <c r="V20" s="50">
        <v>994.16509258805593</v>
      </c>
      <c r="W20" s="50">
        <v>1014.3935860296327</v>
      </c>
      <c r="X20" s="50">
        <v>1034.506016409201</v>
      </c>
      <c r="Y20" s="50">
        <v>1056.0986894845514</v>
      </c>
      <c r="Z20" s="50">
        <v>1078.8403969911055</v>
      </c>
      <c r="AA20" s="2"/>
      <c r="AB20" s="15" t="s">
        <v>15</v>
      </c>
      <c r="AC20" s="2" cm="1">
        <f t="array" ref="AC20">SUMPRODUCT(('data NACE'!$A$3:$A$2210='Tool NACE-sectoren'!$A$2)*('data NACE'!$C$3:$C$2210='data NACE'!$C13)*('data NACE'!$E$3:$E$2210))</f>
        <v>8241</v>
      </c>
      <c r="AD20" s="213" cm="1">
        <f t="array" ref="AD20">SUMPRODUCT(('data NACE'!$A$3:$A$2210='Tool NACE-sectoren'!$A$2)*('data NACE'!$C$3:$C$2210='data NACE'!$C13)*('data NACE'!$J$3:$J$2210))</f>
        <v>8466</v>
      </c>
      <c r="AE20" s="2" cm="1">
        <f t="array" ref="AE20">SUMPRODUCT(('data NACE'!$A$3:$A$2210='Tool NACE-sectoren'!$A$2)*('data NACE'!$C$3:$C$2210='data NACE'!$C13)*('data NACE'!$O$3:$O$2210))</f>
        <v>8213.8592651037616</v>
      </c>
      <c r="AF20" s="213" cm="1">
        <f t="array" ref="AF20">SUMPRODUCT(('data NACE'!$A$3:$A$2210='Tool NACE-sectoren'!$A$2)*('data NACE'!$C$3:$C$2210='data NACE'!$C13)*('data NACE'!$T$3:$T$2210))</f>
        <v>8104.3117156051085</v>
      </c>
      <c r="AG20" s="2" cm="1">
        <f t="array" ref="AG20">SUMPRODUCT(('data NACE'!$A$3:$A$2210='Tool NACE-sectoren'!$A$2)*('data NACE'!$C$3:$C$2210='data NACE'!$C13)*('data NACE'!$U$3:$U$2210))</f>
        <v>8174.5106211335524</v>
      </c>
      <c r="AH20" s="2" cm="1">
        <f t="array" ref="AH20">SUMPRODUCT(('data NACE'!$A$3:$A$2210='Tool NACE-sectoren'!$A$2)*('data NACE'!$C$3:$C$2210='data NACE'!$C13)*('data NACE'!$Z$3:$Z$2210))</f>
        <v>7874.1406294075132</v>
      </c>
      <c r="AI20" s="2"/>
      <c r="AJ20" s="2">
        <f>IF('Tool NACE-sectoren'!$C$47='data NACE'!$AF$11,'data NACE'!AE20,'data NACE'!AG20)</f>
        <v>8213.8592651037616</v>
      </c>
      <c r="AK20" s="2">
        <f>IF('Tool NACE-sectoren'!$C$47='data NACE'!$AF$11,'data NACE'!AF20,'data NACE'!AH20)</f>
        <v>8104.3117156051085</v>
      </c>
      <c r="AS20" s="46"/>
      <c r="AT20" s="211">
        <v>27</v>
      </c>
      <c r="AU20" s="69" t="s">
        <v>90</v>
      </c>
      <c r="AV20">
        <v>27</v>
      </c>
    </row>
    <row r="21" spans="1:52" ht="15" customHeight="1" x14ac:dyDescent="0.25">
      <c r="A21" t="str">
        <f t="shared" si="0"/>
        <v>01. Teelt gewassen, veeteelt, jacht en diensten in verband met deze activiteiten</v>
      </c>
      <c r="B21">
        <v>1</v>
      </c>
      <c r="C21" s="41" t="s">
        <v>160</v>
      </c>
      <c r="D21" s="208"/>
      <c r="E21" s="50">
        <v>2256.280037494831</v>
      </c>
      <c r="F21" s="50">
        <v>2083.3294353264164</v>
      </c>
      <c r="G21" s="50">
        <v>1965.9298873089633</v>
      </c>
      <c r="H21" s="50">
        <v>2166.8387451821932</v>
      </c>
      <c r="I21" s="50">
        <v>2266.8695043882981</v>
      </c>
      <c r="J21" s="50">
        <v>2112.7427504084199</v>
      </c>
      <c r="K21" s="50">
        <v>2829.9308336442919</v>
      </c>
      <c r="L21" s="50">
        <v>2152.9479004971686</v>
      </c>
      <c r="M21" s="50">
        <v>2711.5637605885777</v>
      </c>
      <c r="N21" s="50">
        <v>2358.3345012493842</v>
      </c>
      <c r="O21" s="306">
        <v>2256.0790436624739</v>
      </c>
      <c r="P21" s="50">
        <v>2277.6502294922043</v>
      </c>
      <c r="Q21" s="50">
        <v>2320.3851398338297</v>
      </c>
      <c r="R21" s="50">
        <v>2362.7167540035994</v>
      </c>
      <c r="S21" s="50">
        <v>2408.2867873295518</v>
      </c>
      <c r="T21" s="50">
        <v>2456.3257363270573</v>
      </c>
      <c r="U21" s="306">
        <v>2253.3742339759083</v>
      </c>
      <c r="V21" s="50">
        <v>2278.4577791837592</v>
      </c>
      <c r="W21" s="50">
        <v>2324.818055345886</v>
      </c>
      <c r="X21" s="50">
        <v>2370.9123346544907</v>
      </c>
      <c r="Y21" s="50">
        <v>2420.3990791687543</v>
      </c>
      <c r="Z21" s="50">
        <v>2472.519215720059</v>
      </c>
      <c r="AA21" s="28"/>
      <c r="AB21" s="15" t="s">
        <v>16</v>
      </c>
      <c r="AC21" s="2" cm="1">
        <f t="array" ref="AC21">SUMPRODUCT(('data NACE'!$A$3:$A$2210='Tool NACE-sectoren'!$A$2)*('data NACE'!$C$3:$C$2210='data NACE'!$C14)*('data NACE'!$E$3:$E$2210))</f>
        <v>5082</v>
      </c>
      <c r="AD21" s="213" cm="1">
        <f t="array" ref="AD21">SUMPRODUCT(('data NACE'!$A$3:$A$2210='Tool NACE-sectoren'!$A$2)*('data NACE'!$C$3:$C$2210='data NACE'!$C14)*('data NACE'!$J$3:$J$2210))</f>
        <v>7645</v>
      </c>
      <c r="AE21" s="2" cm="1">
        <f t="array" ref="AE21">SUMPRODUCT(('data NACE'!$A$3:$A$2210='Tool NACE-sectoren'!$A$2)*('data NACE'!$C$3:$C$2210='data NACE'!$C14)*('data NACE'!$O$3:$O$2210))</f>
        <v>8025.6614190974906</v>
      </c>
      <c r="AF21" s="213" cm="1">
        <f t="array" ref="AF21">SUMPRODUCT(('data NACE'!$A$3:$A$2210='Tool NACE-sectoren'!$A$2)*('data NACE'!$C$3:$C$2210='data NACE'!$C14)*('data NACE'!$T$3:$T$2210))</f>
        <v>7549.2537668602909</v>
      </c>
      <c r="AG21" s="2" cm="1">
        <f t="array" ref="AG21">SUMPRODUCT(('data NACE'!$A$3:$A$2210='Tool NACE-sectoren'!$A$2)*('data NACE'!$C$3:$C$2210='data NACE'!$C14)*('data NACE'!$U$3:$U$2210))</f>
        <v>7987.2143403720047</v>
      </c>
      <c r="AH21" s="2" cm="1">
        <f t="array" ref="AH21">SUMPRODUCT(('data NACE'!$A$3:$A$2210='Tool NACE-sectoren'!$A$2)*('data NACE'!$C$3:$C$2210='data NACE'!$C14)*('data NACE'!$Z$3:$Z$2210))</f>
        <v>7334.8469177069346</v>
      </c>
      <c r="AI21" s="2"/>
      <c r="AJ21" s="2">
        <f>IF('Tool NACE-sectoren'!$C$47='data NACE'!$AF$11,'data NACE'!AE21,'data NACE'!AG21)</f>
        <v>8025.6614190974906</v>
      </c>
      <c r="AK21" s="2">
        <f>IF('Tool NACE-sectoren'!$C$47='data NACE'!$AF$11,'data NACE'!AF21,'data NACE'!AH21)</f>
        <v>7549.2537668602909</v>
      </c>
      <c r="AM21">
        <f>SUM(AC20:AC23)/SUM(AC13:AC23)</f>
        <v>0.27497324457182243</v>
      </c>
      <c r="AN21">
        <f>SUM(AD20:AD23)/SUM(AD13:AD23)</f>
        <v>0.33108746841752462</v>
      </c>
      <c r="AS21" s="46"/>
      <c r="AT21" s="211">
        <v>28</v>
      </c>
      <c r="AU21" s="69" t="s">
        <v>91</v>
      </c>
      <c r="AV21">
        <v>28</v>
      </c>
    </row>
    <row r="22" spans="1:52" x14ac:dyDescent="0.25">
      <c r="A22" t="str">
        <f t="shared" si="0"/>
        <v>01. Teelt gewassen, veeteelt, jacht en diensten in verband met deze activiteiten</v>
      </c>
      <c r="B22">
        <v>1</v>
      </c>
      <c r="C22" s="41" t="s">
        <v>161</v>
      </c>
      <c r="D22" s="208"/>
      <c r="E22" s="50">
        <v>1814.9605345387524</v>
      </c>
      <c r="F22" s="50">
        <v>1808.4336859121056</v>
      </c>
      <c r="G22" s="50">
        <v>1492.8151562503485</v>
      </c>
      <c r="H22" s="50">
        <v>1662.1556015992578</v>
      </c>
      <c r="I22" s="50">
        <v>1763.5353885498403</v>
      </c>
      <c r="J22" s="50">
        <v>1496.2417024730987</v>
      </c>
      <c r="K22" s="50">
        <v>2040.3573586181155</v>
      </c>
      <c r="L22" s="50">
        <v>1537.7606929239428</v>
      </c>
      <c r="M22" s="50">
        <v>1900.522067897225</v>
      </c>
      <c r="N22" s="50">
        <v>1699.6246495686812</v>
      </c>
      <c r="O22" s="306">
        <v>1696.2461683111756</v>
      </c>
      <c r="P22" s="50">
        <v>1712.464590007168</v>
      </c>
      <c r="Q22" s="50">
        <v>1744.5950812342953</v>
      </c>
      <c r="R22" s="50">
        <v>1776.4223518858291</v>
      </c>
      <c r="S22" s="50">
        <v>1810.6844468403901</v>
      </c>
      <c r="T22" s="50">
        <v>1846.8028104214961</v>
      </c>
      <c r="U22" s="306">
        <v>1693.7874269998069</v>
      </c>
      <c r="V22" s="50">
        <v>1712.6419043684743</v>
      </c>
      <c r="W22" s="50">
        <v>1747.4894018199295</v>
      </c>
      <c r="X22" s="50">
        <v>1782.1369581700244</v>
      </c>
      <c r="Y22" s="50">
        <v>1819.3345192309393</v>
      </c>
      <c r="Z22" s="50">
        <v>1858.5115146243536</v>
      </c>
      <c r="AA22" s="28"/>
      <c r="AB22" s="15" t="s">
        <v>17</v>
      </c>
      <c r="AC22" s="2" cm="1">
        <f t="array" ref="AC22">SUMPRODUCT(('data NACE'!$A$3:$A$2210='Tool NACE-sectoren'!$A$2)*('data NACE'!$C$3:$C$2210='data NACE'!$C15)*('data NACE'!$E$3:$E$2210))</f>
        <v>1507</v>
      </c>
      <c r="AD22" s="213" cm="1">
        <f t="array" ref="AD22">SUMPRODUCT(('data NACE'!$A$3:$A$2210='Tool NACE-sectoren'!$A$2)*('data NACE'!$C$3:$C$2210='data NACE'!$C15)*('data NACE'!$J$3:$J$2210))</f>
        <v>2635</v>
      </c>
      <c r="AE22" s="2" cm="1">
        <f t="array" ref="AE22">SUMPRODUCT(('data NACE'!$A$3:$A$2210='Tool NACE-sectoren'!$A$2)*('data NACE'!$C$3:$C$2210='data NACE'!$C15)*('data NACE'!$O$3:$O$2210))</f>
        <v>4234.1292071856142</v>
      </c>
      <c r="AF22" s="213" cm="1">
        <f t="array" ref="AF22">SUMPRODUCT(('data NACE'!$A$3:$A$2210='Tool NACE-sectoren'!$A$2)*('data NACE'!$C$3:$C$2210='data NACE'!$C15)*('data NACE'!$T$3:$T$2210))</f>
        <v>4113.257270423197</v>
      </c>
      <c r="AG22" s="2" cm="1">
        <f t="array" ref="AG22">SUMPRODUCT(('data NACE'!$A$3:$A$2210='Tool NACE-sectoren'!$A$2)*('data NACE'!$C$3:$C$2210='data NACE'!$C15)*('data NACE'!$U$3:$U$2210))</f>
        <v>4213.8455332973563</v>
      </c>
      <c r="AH22" s="2" cm="1">
        <f t="array" ref="AH22">SUMPRODUCT(('data NACE'!$A$3:$A$2210='Tool NACE-sectoren'!$A$2)*('data NACE'!$C$3:$C$2210='data NACE'!$C15)*('data NACE'!$Z$3:$Z$2210))</f>
        <v>3996.4363821150068</v>
      </c>
      <c r="AI22" s="2"/>
      <c r="AJ22" s="2">
        <f>IF('Tool NACE-sectoren'!$C$47='data NACE'!$AF$11,'data NACE'!AE22,'data NACE'!AG22)</f>
        <v>4234.1292071856142</v>
      </c>
      <c r="AK22" s="2">
        <f>IF('Tool NACE-sectoren'!$C$47='data NACE'!$AF$11,'data NACE'!AF22,'data NACE'!AH22)</f>
        <v>4113.257270423197</v>
      </c>
      <c r="AS22" s="46"/>
      <c r="AT22" s="211">
        <v>29</v>
      </c>
      <c r="AU22" s="69" t="s">
        <v>92</v>
      </c>
      <c r="AV22">
        <v>29</v>
      </c>
      <c r="AX22" s="1" t="s">
        <v>181</v>
      </c>
    </row>
    <row r="23" spans="1:52" x14ac:dyDescent="0.25">
      <c r="A23" t="str">
        <f t="shared" si="0"/>
        <v>01. Teelt gewassen, veeteelt, jacht en diensten in verband met deze activiteiten</v>
      </c>
      <c r="B23">
        <v>1</v>
      </c>
      <c r="C23" s="41" t="s">
        <v>162</v>
      </c>
      <c r="D23" s="208"/>
      <c r="E23" s="50">
        <v>1352.476252941944</v>
      </c>
      <c r="F23" s="50">
        <v>1369.2756903066163</v>
      </c>
      <c r="G23" s="50">
        <v>1133.2522185466516</v>
      </c>
      <c r="H23" s="50">
        <v>1271.3998143428378</v>
      </c>
      <c r="I23" s="50">
        <v>1372.2049215581039</v>
      </c>
      <c r="J23" s="50">
        <v>1171.1559533235793</v>
      </c>
      <c r="K23" s="50">
        <v>1549.8890652543532</v>
      </c>
      <c r="L23" s="50">
        <v>1206.7087695672005</v>
      </c>
      <c r="M23" s="50">
        <v>1506.2589372127895</v>
      </c>
      <c r="N23" s="50">
        <v>1301.8580419250848</v>
      </c>
      <c r="O23" s="306">
        <v>1299.2407064943593</v>
      </c>
      <c r="P23" s="50">
        <v>1326.4958603718737</v>
      </c>
      <c r="Q23" s="50">
        <v>1377.6926979845362</v>
      </c>
      <c r="R23" s="50">
        <v>1403.5539564723506</v>
      </c>
      <c r="S23" s="50">
        <v>1434.0410178951784</v>
      </c>
      <c r="T23" s="50">
        <v>1472.4545360586742</v>
      </c>
      <c r="U23" s="306">
        <v>1297.1792118265014</v>
      </c>
      <c r="V23" s="50">
        <v>1326.4509681834502</v>
      </c>
      <c r="W23" s="50">
        <v>1379.7887495011246</v>
      </c>
      <c r="X23" s="50">
        <v>1407.8756464025196</v>
      </c>
      <c r="Y23" s="50">
        <v>1440.6938366462305</v>
      </c>
      <c r="Z23" s="50">
        <v>1481.5863211921678</v>
      </c>
      <c r="AA23" s="28"/>
      <c r="AB23" s="15" t="s">
        <v>18</v>
      </c>
      <c r="AC23" s="2" cm="1">
        <f t="array" ref="AC23">SUMPRODUCT(('data NACE'!$A$3:$A$2210='Tool NACE-sectoren'!$A$2)*('data NACE'!$C$3:$C$2210='data NACE'!$C16)*('data NACE'!$E$3:$E$2210))</f>
        <v>329</v>
      </c>
      <c r="AD23" s="214" cm="1">
        <f t="array" ref="AD23">SUMPRODUCT(('data NACE'!$A$3:$A$2210='Tool NACE-sectoren'!$A$2)*('data NACE'!$C$3:$C$2210='data NACE'!$C16)*('data NACE'!$J$3:$J$2210))</f>
        <v>517</v>
      </c>
      <c r="AE23" s="2" cm="1">
        <f t="array" ref="AE23">SUMPRODUCT(('data NACE'!$A$3:$A$2210='Tool NACE-sectoren'!$A$2)*('data NACE'!$C$3:$C$2210='data NACE'!$C16)*('data NACE'!$O$3:$O$2210))</f>
        <v>1219.6194325768404</v>
      </c>
      <c r="AF23" s="213" cm="1">
        <f t="array" ref="AF23">SUMPRODUCT(('data NACE'!$A$3:$A$2210='Tool NACE-sectoren'!$A$2)*('data NACE'!$C$3:$C$2210='data NACE'!$C16)*('data NACE'!$T$3:$T$2210))</f>
        <v>2355.4638646505514</v>
      </c>
      <c r="AG23" s="2" cm="1">
        <f t="array" ref="AG23">SUMPRODUCT(('data NACE'!$A$3:$A$2210='Tool NACE-sectoren'!$A$2)*('data NACE'!$C$3:$C$2210='data NACE'!$C16)*('data NACE'!$U$3:$U$2210))</f>
        <v>1213.776823240265</v>
      </c>
      <c r="AH23" s="2" cm="1">
        <f t="array" ref="AH23">SUMPRODUCT(('data NACE'!$A$3:$A$2210='Tool NACE-sectoren'!$A$2)*('data NACE'!$C$3:$C$2210='data NACE'!$C16)*('data NACE'!$Z$3:$Z$2210))</f>
        <v>2288.5661816330212</v>
      </c>
      <c r="AI23" s="2"/>
      <c r="AJ23" s="2">
        <f>IF('Tool NACE-sectoren'!$C$47='data NACE'!$AF$11,'data NACE'!AE23,'data NACE'!AG23)</f>
        <v>1219.6194325768404</v>
      </c>
      <c r="AK23" s="2">
        <f>IF('Tool NACE-sectoren'!$C$47='data NACE'!$AF$11,'data NACE'!AF23,'data NACE'!AH23)</f>
        <v>2355.4638646505514</v>
      </c>
      <c r="AS23" s="47"/>
      <c r="AT23" s="211">
        <v>31</v>
      </c>
      <c r="AU23" s="69" t="s">
        <v>94</v>
      </c>
      <c r="AV23">
        <v>31</v>
      </c>
      <c r="AX23" s="304">
        <v>30</v>
      </c>
      <c r="AY23" s="304" t="s">
        <v>93</v>
      </c>
      <c r="AZ23" s="304">
        <v>30</v>
      </c>
    </row>
    <row r="24" spans="1:52" x14ac:dyDescent="0.25">
      <c r="A24" t="str">
        <f t="shared" si="0"/>
        <v>01. Teelt gewassen, veeteelt, jacht en diensten in verband met deze activiteiten</v>
      </c>
      <c r="B24">
        <v>1</v>
      </c>
      <c r="C24" s="41" t="s">
        <v>163</v>
      </c>
      <c r="D24" s="208"/>
      <c r="E24" s="50">
        <v>1111.5185094581395</v>
      </c>
      <c r="F24" s="50">
        <v>1134.5818107648349</v>
      </c>
      <c r="G24" s="50">
        <v>996.86643880737324</v>
      </c>
      <c r="H24" s="50">
        <v>1123.4887741570824</v>
      </c>
      <c r="I24" s="50">
        <v>1219.5087156330032</v>
      </c>
      <c r="J24" s="50">
        <v>1041.3410346152652</v>
      </c>
      <c r="K24" s="50">
        <v>1344.6182535427824</v>
      </c>
      <c r="L24" s="50">
        <v>975.02912836370626</v>
      </c>
      <c r="M24" s="50">
        <v>1325.4952514901504</v>
      </c>
      <c r="N24" s="50">
        <v>1179.7051048156447</v>
      </c>
      <c r="O24" s="306">
        <v>1135.9281500859718</v>
      </c>
      <c r="P24" s="50">
        <v>1158.5548931248029</v>
      </c>
      <c r="Q24" s="50">
        <v>1154.7848393756635</v>
      </c>
      <c r="R24" s="50">
        <v>1160.6122099021809</v>
      </c>
      <c r="S24" s="50">
        <v>1166.8105282938095</v>
      </c>
      <c r="T24" s="50">
        <v>1187.8432207221604</v>
      </c>
      <c r="U24" s="306">
        <v>1134.0039837648499</v>
      </c>
      <c r="V24" s="50">
        <v>1158.3912668211487</v>
      </c>
      <c r="W24" s="50">
        <v>1156.4175483461936</v>
      </c>
      <c r="X24" s="50">
        <v>1164.0608300666549</v>
      </c>
      <c r="Y24" s="50">
        <v>1172.0977186003427</v>
      </c>
      <c r="Z24" s="50">
        <v>1195.081561090411</v>
      </c>
      <c r="AA24" s="28"/>
      <c r="AB24" s="55" t="s">
        <v>6</v>
      </c>
      <c r="AC24" s="53">
        <f>SUM(AC21:AC23)</f>
        <v>6918</v>
      </c>
      <c r="AD24" s="53">
        <f>SUM(AD21:AD23)</f>
        <v>10797</v>
      </c>
      <c r="AE24" s="54">
        <f>SUM(AE21:AE23)</f>
        <v>13479.410058859947</v>
      </c>
      <c r="AF24" s="216">
        <f t="shared" ref="AF24:AH24" si="1">SUM(AF21:AF23)</f>
        <v>14017.97490193404</v>
      </c>
      <c r="AG24" s="53">
        <f t="shared" ref="AG24" si="2">SUM(AG21:AG23)</f>
        <v>13414.836696909626</v>
      </c>
      <c r="AH24" s="53">
        <f t="shared" si="1"/>
        <v>13619.849481454963</v>
      </c>
      <c r="AS24" s="46"/>
      <c r="AT24" s="211">
        <v>32</v>
      </c>
      <c r="AU24" s="69" t="s">
        <v>95</v>
      </c>
      <c r="AV24" s="10">
        <v>32</v>
      </c>
    </row>
    <row r="25" spans="1:52" x14ac:dyDescent="0.25">
      <c r="A25" t="str">
        <f t="shared" si="0"/>
        <v>01. Teelt gewassen, veeteelt, jacht en diensten in verband met deze activiteiten</v>
      </c>
      <c r="B25">
        <v>1</v>
      </c>
      <c r="C25" s="41" t="s">
        <v>164</v>
      </c>
      <c r="D25" s="208"/>
      <c r="E25" s="50">
        <v>1119.9060789715884</v>
      </c>
      <c r="F25" s="50">
        <v>1117.0156761352837</v>
      </c>
      <c r="G25" s="50">
        <v>940.23075163154783</v>
      </c>
      <c r="H25" s="50">
        <v>1110.4994346655285</v>
      </c>
      <c r="I25" s="50">
        <v>1226.7773288020758</v>
      </c>
      <c r="J25" s="50">
        <v>1057.6696530249892</v>
      </c>
      <c r="K25" s="50">
        <v>1392.0783270859542</v>
      </c>
      <c r="L25" s="50">
        <v>972.97816422295466</v>
      </c>
      <c r="M25" s="50">
        <v>1326.9157513893608</v>
      </c>
      <c r="N25" s="50">
        <v>1105.6724138533234</v>
      </c>
      <c r="O25" s="306">
        <v>1082.721770830032</v>
      </c>
      <c r="P25" s="50">
        <v>1053.8661344245054</v>
      </c>
      <c r="Q25" s="50">
        <v>1051.4281218328201</v>
      </c>
      <c r="R25" s="50">
        <v>1085.6175928104039</v>
      </c>
      <c r="S25" s="50">
        <v>1089.5878722151213</v>
      </c>
      <c r="T25" s="50">
        <v>1071.6419181792019</v>
      </c>
      <c r="U25" s="306">
        <v>1080.8242854448472</v>
      </c>
      <c r="V25" s="50">
        <v>1053.6554423197204</v>
      </c>
      <c r="W25" s="50">
        <v>1052.8528942295629</v>
      </c>
      <c r="X25" s="50">
        <v>1088.7794622953747</v>
      </c>
      <c r="Y25" s="50">
        <v>1094.4608953929055</v>
      </c>
      <c r="Z25" s="50">
        <v>1078.1088778368994</v>
      </c>
      <c r="AA25" s="28"/>
      <c r="AB25" s="13"/>
      <c r="AS25" s="46"/>
      <c r="AT25" s="211">
        <v>33</v>
      </c>
      <c r="AU25" s="69" t="s">
        <v>96</v>
      </c>
      <c r="AV25" s="10">
        <v>33</v>
      </c>
    </row>
    <row r="26" spans="1:52" x14ac:dyDescent="0.25">
      <c r="A26" t="str">
        <f t="shared" si="0"/>
        <v>01. Teelt gewassen, veeteelt, jacht en diensten in verband met deze activiteiten</v>
      </c>
      <c r="B26">
        <v>1</v>
      </c>
      <c r="C26" s="41" t="s">
        <v>165</v>
      </c>
      <c r="D26" s="208"/>
      <c r="E26" s="50">
        <v>923.10551794816615</v>
      </c>
      <c r="F26" s="50">
        <v>957.86566583160527</v>
      </c>
      <c r="G26" s="50">
        <v>813.32520454843075</v>
      </c>
      <c r="H26" s="50">
        <v>930.83120101933082</v>
      </c>
      <c r="I26" s="50">
        <v>1024.9914635207053</v>
      </c>
      <c r="J26" s="50">
        <v>930.95307346213542</v>
      </c>
      <c r="K26" s="50">
        <v>1310.2131035272091</v>
      </c>
      <c r="L26" s="50">
        <v>933.89551166662045</v>
      </c>
      <c r="M26" s="50">
        <v>1258.9307757609977</v>
      </c>
      <c r="N26" s="50">
        <v>1089.3099533721888</v>
      </c>
      <c r="O26" s="306">
        <v>1059.145210648313</v>
      </c>
      <c r="P26" s="50">
        <v>1049.4741795794041</v>
      </c>
      <c r="Q26" s="50">
        <v>1034.9358349466606</v>
      </c>
      <c r="R26" s="50">
        <v>1004.1395363980056</v>
      </c>
      <c r="S26" s="50">
        <v>979.32020102895342</v>
      </c>
      <c r="T26" s="50">
        <v>980.25773318943061</v>
      </c>
      <c r="U26" s="306">
        <v>1057.144140453019</v>
      </c>
      <c r="V26" s="50">
        <v>1049.1205622528707</v>
      </c>
      <c r="W26" s="50">
        <v>1036.1962271933451</v>
      </c>
      <c r="X26" s="50">
        <v>1006.9260807605724</v>
      </c>
      <c r="Y26" s="50">
        <v>983.56525050780624</v>
      </c>
      <c r="Z26" s="50">
        <v>986.03806680477112</v>
      </c>
      <c r="AA26" s="29"/>
      <c r="AB26" s="14" t="s">
        <v>5</v>
      </c>
      <c r="AI26" s="217"/>
      <c r="AK26" s="217"/>
      <c r="AM26" s="393" t="s">
        <v>60</v>
      </c>
      <c r="AN26" s="394"/>
      <c r="AO26" s="394"/>
      <c r="AP26" s="394"/>
      <c r="AQ26" s="394"/>
      <c r="AR26" s="395"/>
      <c r="AS26" s="46"/>
      <c r="AT26" s="211">
        <v>35</v>
      </c>
      <c r="AU26" s="69" t="s">
        <v>97</v>
      </c>
      <c r="AV26">
        <v>35</v>
      </c>
    </row>
    <row r="27" spans="1:52" x14ac:dyDescent="0.25">
      <c r="A27" t="str">
        <f t="shared" si="0"/>
        <v>01. Teelt gewassen, veeteelt, jacht en diensten in verband met deze activiteiten</v>
      </c>
      <c r="B27">
        <v>1</v>
      </c>
      <c r="C27" s="41" t="s">
        <v>166</v>
      </c>
      <c r="D27" s="206"/>
      <c r="E27" s="50">
        <v>610.8171607571087</v>
      </c>
      <c r="F27" s="50">
        <v>613.39941314327655</v>
      </c>
      <c r="G27" s="50">
        <v>519.99653418191224</v>
      </c>
      <c r="H27" s="50">
        <v>628.56902085841023</v>
      </c>
      <c r="I27" s="50">
        <v>732.67527131861675</v>
      </c>
      <c r="J27" s="50">
        <v>656.5926620123613</v>
      </c>
      <c r="K27" s="50">
        <v>948.93549542316077</v>
      </c>
      <c r="L27" s="50">
        <v>640.21482706709298</v>
      </c>
      <c r="M27" s="50">
        <v>977.89852584664914</v>
      </c>
      <c r="N27" s="50">
        <v>844.61235361375702</v>
      </c>
      <c r="O27" s="306">
        <v>832.48316291809897</v>
      </c>
      <c r="P27" s="50">
        <v>840.71558218395046</v>
      </c>
      <c r="Q27" s="50">
        <v>839.45041452656005</v>
      </c>
      <c r="R27" s="50">
        <v>834.68949204250816</v>
      </c>
      <c r="S27" s="50">
        <v>851.07805862931798</v>
      </c>
      <c r="T27" s="50">
        <v>847.04721157943902</v>
      </c>
      <c r="U27" s="306">
        <v>830.64233471355931</v>
      </c>
      <c r="V27" s="50">
        <v>840.16123788859579</v>
      </c>
      <c r="W27" s="50">
        <v>840.20165505561226</v>
      </c>
      <c r="X27" s="50">
        <v>836.73584046810151</v>
      </c>
      <c r="Y27" s="50">
        <v>854.4915271048485</v>
      </c>
      <c r="Z27" s="50">
        <v>851.76722410184175</v>
      </c>
      <c r="AA27" s="28"/>
      <c r="AC27" s="3">
        <v>2015</v>
      </c>
      <c r="AD27" s="3">
        <v>2016</v>
      </c>
      <c r="AE27" s="3">
        <v>2017</v>
      </c>
      <c r="AF27" s="3">
        <v>2018</v>
      </c>
      <c r="AG27" s="3">
        <v>2019</v>
      </c>
      <c r="AH27" s="3">
        <v>2020</v>
      </c>
      <c r="AI27" s="11">
        <v>2021</v>
      </c>
      <c r="AJ27" s="3">
        <v>2022</v>
      </c>
      <c r="AK27" s="3">
        <v>2023</v>
      </c>
      <c r="AL27" s="3" t="s">
        <v>182</v>
      </c>
      <c r="AM27" s="3">
        <v>2025</v>
      </c>
      <c r="AN27" s="3">
        <v>2026</v>
      </c>
      <c r="AO27" s="3">
        <v>2027</v>
      </c>
      <c r="AP27" s="3">
        <v>2028</v>
      </c>
      <c r="AQ27" s="3">
        <v>2029</v>
      </c>
      <c r="AR27" s="3">
        <v>2030</v>
      </c>
      <c r="AS27" s="3"/>
      <c r="AT27" s="211">
        <v>36</v>
      </c>
      <c r="AU27" s="69" t="s">
        <v>98</v>
      </c>
      <c r="AV27">
        <v>36</v>
      </c>
    </row>
    <row r="28" spans="1:52" x14ac:dyDescent="0.25">
      <c r="A28" t="str">
        <f t="shared" si="0"/>
        <v>01. Teelt gewassen, veeteelt, jacht en diensten in verband met deze activiteiten</v>
      </c>
      <c r="B28">
        <v>1</v>
      </c>
      <c r="C28" s="41" t="s">
        <v>167</v>
      </c>
      <c r="D28" s="206"/>
      <c r="E28" s="50">
        <v>325.20730519448648</v>
      </c>
      <c r="F28" s="50">
        <v>335.35279507479044</v>
      </c>
      <c r="G28" s="50">
        <v>281.00091413598062</v>
      </c>
      <c r="H28" s="50">
        <v>344.06221573528671</v>
      </c>
      <c r="I28" s="50">
        <v>412.23022930164944</v>
      </c>
      <c r="J28" s="50">
        <v>365.46246524213063</v>
      </c>
      <c r="K28" s="50">
        <v>539.30919202749453</v>
      </c>
      <c r="L28" s="50">
        <v>385.97305429970805</v>
      </c>
      <c r="M28" s="50">
        <v>570.51930752502733</v>
      </c>
      <c r="N28" s="50">
        <v>530.09480673640621</v>
      </c>
      <c r="O28" s="306">
        <v>531.98852478888921</v>
      </c>
      <c r="P28" s="50">
        <v>555.75048609338012</v>
      </c>
      <c r="Q28" s="50">
        <v>574.64633268936552</v>
      </c>
      <c r="R28" s="50">
        <v>601.17504469036942</v>
      </c>
      <c r="S28" s="50">
        <v>598.81156938491563</v>
      </c>
      <c r="T28" s="50">
        <v>606.40748602361123</v>
      </c>
      <c r="U28" s="306">
        <v>530.59028580704421</v>
      </c>
      <c r="V28" s="50">
        <v>555.15188927608074</v>
      </c>
      <c r="W28" s="50">
        <v>574.92017776659156</v>
      </c>
      <c r="X28" s="50">
        <v>602.3969952431371</v>
      </c>
      <c r="Y28" s="50">
        <v>600.96195078564085</v>
      </c>
      <c r="Z28" s="50">
        <v>609.53168779907446</v>
      </c>
      <c r="AA28" s="29"/>
      <c r="AB28" s="12" t="s">
        <v>19</v>
      </c>
      <c r="AC28" s="2" cm="1">
        <f t="array" ref="AC28">SUMPRODUCT(('data NACE'!$A$3:$A$2210='Tool NACE-sectoren'!$A$2)*('data NACE'!$C$3:$C$2210='data NACE'!$C$32)*('data NACE'!$D$2:$T$2=AC27)*('data NACE'!$D$3:$T$2210))</f>
        <v>8825.048933067912</v>
      </c>
      <c r="AD28" s="2" cm="1">
        <f t="array" ref="AD28">SUMPRODUCT(('data NACE'!$A$3:$A$2210='Tool NACE-sectoren'!$A$2)*('data NACE'!$C$3:$C$2210='data NACE'!$C$32)*('data NACE'!$D$2:$T$2=AD27)*('data NACE'!$D$3:$T$2210))</f>
        <v>8717.7660184711731</v>
      </c>
      <c r="AE28" s="2" cm="1">
        <f t="array" ref="AE28">SUMPRODUCT(('data NACE'!$A$3:$A$2210='Tool NACE-sectoren'!$A$2)*('data NACE'!$C$3:$C$2210='data NACE'!$C$32)*('data NACE'!$D$2:$T$2=AE27)*('data NACE'!$D$3:$T$2210))</f>
        <v>8663.0031273190962</v>
      </c>
      <c r="AF28" s="2" cm="1">
        <f t="array" ref="AF28">SUMPRODUCT(('data NACE'!$A$3:$A$2210='Tool NACE-sectoren'!$A$2)*('data NACE'!$C$3:$C$2210='data NACE'!$C$32)*('data NACE'!$D$2:$T$2=AF27)*('data NACE'!$D$3:$T$2210))</f>
        <v>8211.6136020270023</v>
      </c>
      <c r="AG28" s="2" cm="1">
        <f t="array" ref="AG28">SUMPRODUCT(('data NACE'!$A$3:$A$2210='Tool NACE-sectoren'!$A$2)*('data NACE'!$C$3:$C$2210='data NACE'!$C$32)*('data NACE'!$D$2:$T$2=AG27)*('data NACE'!$D$3:$T$2210))</f>
        <v>8435.3894647679717</v>
      </c>
      <c r="AH28" s="2" cm="1">
        <f t="array" ref="AH28">SUMPRODUCT(('data NACE'!$A$3:$A$2210='Tool NACE-sectoren'!$A$2)*('data NACE'!$C$3:$C$2210='data NACE'!$C$32)*('data NACE'!$D$2:$T$2=AH27)*('data NACE'!$D$3:$T$2210))</f>
        <v>8277.4557602739915</v>
      </c>
      <c r="AI28" s="2" cm="1">
        <f t="array" ref="AI28">SUMPRODUCT(('data NACE'!$A$3:$A$2210='Tool NACE-sectoren'!$A$2)*('data NACE'!$C$3:$C$2210='data NACE'!$C$32)*('data NACE'!$D$2:$T$2=AI27)*('data NACE'!$D$3:$T$2210))</f>
        <v>8724.9125250841753</v>
      </c>
      <c r="AJ28" s="2" cm="1">
        <f t="array" ref="AJ28">SUMPRODUCT(('data NACE'!$A$3:$A$2210='Tool NACE-sectoren'!$A$2)*('data NACE'!$C$3:$C$2210='data NACE'!$C$32)*('data NACE'!$D$2:$T$2=AJ27)*('data NACE'!$D$3:$T$2210))</f>
        <v>8384.3076738814871</v>
      </c>
      <c r="AK28" s="2" cm="1">
        <f t="array" ref="AK28">SUMPRODUCT(('data NACE'!$A$3:$A$2210='Tool NACE-sectoren'!$A$2)*('data NACE'!$C$3:$C$2210='data NACE'!$C$32)*('data NACE'!$D$2:$T$2=AK27)*('data NACE'!$D$3:$T$2210))</f>
        <v>9316.7439600275102</v>
      </c>
      <c r="AL28" s="2" cm="1">
        <f t="array" ref="AL28">SUMPRODUCT(('data NACE'!$A$3:$A$2210='Tool NACE-sectoren'!$A$2)*('data NACE'!$C$3:$C$2210='data NACE'!$C$32)*('data NACE'!$D$2:$T$2=AL27)*('data NACE'!$D$3:$T$2210))</f>
        <v>9311.8488127374094</v>
      </c>
      <c r="AM28" s="2" cm="1">
        <f t="array" ref="AM28">SUMPRODUCT(('data NACE'!$A$3:$A$2210='Tool NACE-sectoren'!$A$2)*('data NACE'!$C$3:$C$2210='data NACE'!$C$32)*('data NACE'!$D$2:$T$2=AM27)*('data NACE'!$D$3:$T$2210))</f>
        <v>9420.2811597279124</v>
      </c>
      <c r="AN28" s="2" cm="1">
        <f t="array" ref="AN28">SUMPRODUCT(('data NACE'!$A$3:$A$2210='Tool NACE-sectoren'!$A$2)*('data NACE'!$C$3:$C$2210='data NACE'!$C$32)*('data NACE'!$D$2:$T$2=AN27)*('data NACE'!$D$3:$T$2210))</f>
        <v>9618.2649310570905</v>
      </c>
      <c r="AO28" s="2" cm="1">
        <f t="array" ref="AO28">SUMPRODUCT(('data NACE'!$A$3:$A$2210='Tool NACE-sectoren'!$A$2)*('data NACE'!$C$3:$C$2210='data NACE'!$C$32)*('data NACE'!$D$2:$T$2=AO27)*('data NACE'!$D$3:$T$2210))</f>
        <v>9814.4128052022916</v>
      </c>
      <c r="AP28" s="2" cm="1">
        <f t="array" ref="AP28">SUMPRODUCT(('data NACE'!$A$3:$A$2210='Tool NACE-sectoren'!$A$2)*('data NACE'!$C$3:$C$2210='data NACE'!$C$32)*('data NACE'!$D$2:$T$2=AP27)*('data NACE'!$D$3:$T$2210))</f>
        <v>9996.3457528578256</v>
      </c>
      <c r="AQ28" s="2" cm="1">
        <f t="array" ref="AQ28">SUMPRODUCT(('data NACE'!$A$3:$A$2210='Tool NACE-sectoren'!$A$2)*('data NACE'!$C$3:$C$2210='data NACE'!$C$32)*('data NACE'!$D$2:$T$2=AQ27)*('data NACE'!$D$3:$T$2210))</f>
        <v>10194.067287366634</v>
      </c>
      <c r="AR28" s="2" cm="1">
        <f t="array" ref="AR28">SUMPRODUCT(('data NACE'!$A$3:$A$2210='Tool NACE-sectoren'!$A$2)*('data NACE'!$C$3:$C$2210='data NACE'!$C$32)*('data NACE'!$D$2:$T$2=AR27)*('data NACE'!$D$3:$T$2210))</f>
        <v>10368.727445774253</v>
      </c>
      <c r="AS28" s="46"/>
      <c r="AT28" s="211">
        <v>37</v>
      </c>
      <c r="AU28" s="69" t="s">
        <v>99</v>
      </c>
      <c r="AV28">
        <v>37</v>
      </c>
    </row>
    <row r="29" spans="1:52" x14ac:dyDescent="0.25">
      <c r="A29" t="str">
        <f t="shared" si="0"/>
        <v>01. Teelt gewassen, veeteelt, jacht en diensten in verband met deze activiteiten</v>
      </c>
      <c r="B29">
        <v>1</v>
      </c>
      <c r="C29" s="41" t="s">
        <v>168</v>
      </c>
      <c r="D29" s="206"/>
      <c r="E29" s="50">
        <v>155.06682975472492</v>
      </c>
      <c r="F29" s="50">
        <v>154.73336293647881</v>
      </c>
      <c r="G29" s="50">
        <v>134.36870514268264</v>
      </c>
      <c r="H29" s="50">
        <v>174.84569197786979</v>
      </c>
      <c r="I29" s="50">
        <v>232.70416874154071</v>
      </c>
      <c r="J29" s="50">
        <v>208.09120582834242</v>
      </c>
      <c r="K29" s="50">
        <v>316.77487081456763</v>
      </c>
      <c r="L29" s="50">
        <v>226.22467478474701</v>
      </c>
      <c r="M29" s="50">
        <v>363.11374072811174</v>
      </c>
      <c r="N29" s="50">
        <v>324.74920176298485</v>
      </c>
      <c r="O29" s="306">
        <v>335.72529533844181</v>
      </c>
      <c r="P29" s="50">
        <v>352.54768204313353</v>
      </c>
      <c r="Q29" s="50">
        <v>371.04979568423261</v>
      </c>
      <c r="R29" s="50">
        <v>376.25079470691787</v>
      </c>
      <c r="S29" s="50">
        <v>405.39459651365888</v>
      </c>
      <c r="T29" s="50">
        <v>420.67816607514499</v>
      </c>
      <c r="U29" s="306">
        <v>334.94399539375053</v>
      </c>
      <c r="V29" s="50">
        <v>352.27428037960175</v>
      </c>
      <c r="W29" s="50">
        <v>371.33869809116919</v>
      </c>
      <c r="X29" s="50">
        <v>377.12939154088133</v>
      </c>
      <c r="Y29" s="50">
        <v>406.97323753978418</v>
      </c>
      <c r="Z29" s="50">
        <v>422.97315837228268</v>
      </c>
      <c r="AA29" s="28"/>
      <c r="AB29" s="12" t="s">
        <v>52</v>
      </c>
      <c r="AC29" s="2" cm="1">
        <f t="array" ref="AC29">SUMPRODUCT(('data NACE'!$A$3:$A$2210='Tool NACE-sectoren'!$A$2)*('data NACE'!$C$3:$C$2210='data NACE'!$C$31)*('data NACE'!$D$2:$T$2=AC27)*('data NACE'!$D$3:$T$2210))</f>
        <v>859.26362839852277</v>
      </c>
      <c r="AD29" s="2" cm="1">
        <f t="array" ref="AD29">SUMPRODUCT(('data NACE'!$A$3:$A$2210='Tool NACE-sectoren'!$A$2)*('data NACE'!$C$3:$C$2210='data NACE'!$C$31)*('data NACE'!$D$2:$T$2=AD27)*('data NACE'!$D$3:$T$2210))</f>
        <v>898.36812350614173</v>
      </c>
      <c r="AE29" s="2" cm="1">
        <f t="array" ref="AE29">SUMPRODUCT(('data NACE'!$A$3:$A$2210='Tool NACE-sectoren'!$A$2)*('data NACE'!$C$3:$C$2210='data NACE'!$C$31)*('data NACE'!$D$2:$T$2=AE27)*('data NACE'!$D$3:$T$2210))</f>
        <v>968.06267015857861</v>
      </c>
      <c r="AF29" s="2" cm="1">
        <f t="array" ref="AF29">SUMPRODUCT(('data NACE'!$A$3:$A$2210='Tool NACE-sectoren'!$A$2)*('data NACE'!$C$3:$C$2210='data NACE'!$C$31)*('data NACE'!$D$2:$T$2=AF27)*('data NACE'!$D$3:$T$2210))</f>
        <v>1008.0366438346676</v>
      </c>
      <c r="AG29" s="2" cm="1">
        <f t="array" ref="AG29">SUMPRODUCT(('data NACE'!$A$3:$A$2210='Tool NACE-sectoren'!$A$2)*('data NACE'!$C$3:$C$2210='data NACE'!$C$31)*('data NACE'!$D$2:$T$2=AG27)*('data NACE'!$D$3:$T$2210))</f>
        <v>1121.3485467050868</v>
      </c>
      <c r="AH29" s="2" cm="1">
        <f t="array" ref="AH29">SUMPRODUCT(('data NACE'!$A$3:$A$2210='Tool NACE-sectoren'!$A$2)*('data NACE'!$C$3:$C$2210='data NACE'!$C$31)*('data NACE'!$D$2:$T$2=AH27)*('data NACE'!$D$3:$T$2210))</f>
        <v>1208.5943934240702</v>
      </c>
      <c r="AI29" s="2" cm="1">
        <f t="array" ref="AI29">SUMPRODUCT(('data NACE'!$A$3:$A$2210='Tool NACE-sectoren'!$A$2)*('data NACE'!$C$3:$C$2210='data NACE'!$C$31)*('data NACE'!$D$2:$T$2=AI27)*('data NACE'!$D$3:$T$2210))</f>
        <v>1381.4395286224171</v>
      </c>
      <c r="AJ29" s="2" cm="1">
        <f t="array" ref="AJ29">SUMPRODUCT(('data NACE'!$A$3:$A$2210='Tool NACE-sectoren'!$A$2)*('data NACE'!$C$3:$C$2210='data NACE'!$C$31)*('data NACE'!$D$2:$T$2=AJ27)*('data NACE'!$D$3:$T$2210))</f>
        <v>1388.9212845332906</v>
      </c>
      <c r="AK29" s="2" cm="1">
        <f t="array" ref="AK29">SUMPRODUCT(('data NACE'!$A$3:$A$2210='Tool NACE-sectoren'!$A$2)*('data NACE'!$C$3:$C$2210='data NACE'!$C$31)*('data NACE'!$D$2:$T$2=AK27)*('data NACE'!$D$3:$T$2210))</f>
        <v>1641.610743115554</v>
      </c>
      <c r="AL29" s="2" cm="1">
        <f t="array" ref="AL29">SUMPRODUCT(('data NACE'!$A$3:$A$2210='Tool NACE-sectoren'!$A$2)*('data NACE'!$C$3:$C$2210='data NACE'!$C$31)*('data NACE'!$D$2:$T$2=AL27)*('data NACE'!$D$3:$T$2210))</f>
        <v>1786.1333967159555</v>
      </c>
      <c r="AM29" s="2" cm="1">
        <f t="array" ref="AM29">SUMPRODUCT(('data NACE'!$A$3:$A$2210='Tool NACE-sectoren'!$A$2)*('data NACE'!$C$3:$C$2210='data NACE'!$C$31)*('data NACE'!$D$2:$T$2=AM27)*('data NACE'!$D$3:$T$2210))</f>
        <v>1843.7390969921246</v>
      </c>
      <c r="AN29" s="2" cm="1">
        <f t="array" ref="AN29">SUMPRODUCT(('data NACE'!$A$3:$A$2210='Tool NACE-sectoren'!$A$2)*('data NACE'!$C$3:$C$2210='data NACE'!$C$31)*('data NACE'!$D$2:$T$2=AN27)*('data NACE'!$D$3:$T$2210))</f>
        <v>1948.4707768696753</v>
      </c>
      <c r="AO29" s="2" cm="1">
        <f t="array" ref="AO29">SUMPRODUCT(('data NACE'!$A$3:$A$2210='Tool NACE-sectoren'!$A$2)*('data NACE'!$C$3:$C$2210='data NACE'!$C$31)*('data NACE'!$D$2:$T$2=AO27)*('data NACE'!$D$3:$T$2210))</f>
        <v>2010.1972474328361</v>
      </c>
      <c r="AP29" s="2" cm="1">
        <f t="array" ref="AP29">SUMPRODUCT(('data NACE'!$A$3:$A$2210='Tool NACE-sectoren'!$A$2)*('data NACE'!$C$3:$C$2210='data NACE'!$C$31)*('data NACE'!$D$2:$T$2=AP27)*('data NACE'!$D$3:$T$2210))</f>
        <v>2061.556776539669</v>
      </c>
      <c r="AQ29" s="2" cm="1">
        <f t="array" ref="AQ29">SUMPRODUCT(('data NACE'!$A$3:$A$2210='Tool NACE-sectoren'!$A$2)*('data NACE'!$C$3:$C$2210='data NACE'!$C$31)*('data NACE'!$D$2:$T$2=AQ27)*('data NACE'!$D$3:$T$2210))</f>
        <v>2100.6578458094514</v>
      </c>
      <c r="AR29" s="2" cm="1">
        <f t="array" ref="AR29">SUMPRODUCT(('data NACE'!$A$3:$A$2210='Tool NACE-sectoren'!$A$2)*('data NACE'!$C$3:$C$2210='data NACE'!$C$31)*('data NACE'!$D$2:$T$2=AR27)*('data NACE'!$D$3:$T$2210))</f>
        <v>2109.0491733635672</v>
      </c>
      <c r="AS29" s="46"/>
      <c r="AT29" s="211">
        <v>38</v>
      </c>
      <c r="AU29" s="1" t="s">
        <v>100</v>
      </c>
      <c r="AV29">
        <v>38</v>
      </c>
    </row>
    <row r="30" spans="1:52" x14ac:dyDescent="0.25">
      <c r="A30" t="str">
        <f t="shared" si="0"/>
        <v>01. Teelt gewassen, veeteelt, jacht en diensten in verband met deze activiteiten</v>
      </c>
      <c r="B30">
        <v>1</v>
      </c>
      <c r="C30" s="41" t="s">
        <v>169</v>
      </c>
      <c r="D30" s="206"/>
      <c r="E30" s="50">
        <v>140.7115624020104</v>
      </c>
      <c r="F30" s="50">
        <v>129.32461975856978</v>
      </c>
      <c r="G30" s="50">
        <v>99.819350670446624</v>
      </c>
      <c r="H30" s="50">
        <v>126.21675026087291</v>
      </c>
      <c r="I30" s="50">
        <v>161.53746027266419</v>
      </c>
      <c r="J30" s="50">
        <v>139.02602147930619</v>
      </c>
      <c r="K30" s="50">
        <v>212.70954710960595</v>
      </c>
      <c r="L30" s="50">
        <v>133.36862410704961</v>
      </c>
      <c r="M30" s="50">
        <v>235.37658935733418</v>
      </c>
      <c r="N30" s="50">
        <v>230.83864340314727</v>
      </c>
      <c r="O30" s="306">
        <v>240.96942021751997</v>
      </c>
      <c r="P30" s="50">
        <v>275.92120937355736</v>
      </c>
      <c r="Q30" s="50">
        <v>282.8790890924115</v>
      </c>
      <c r="R30" s="50">
        <v>296.96478968014861</v>
      </c>
      <c r="S30" s="50">
        <v>312.11298590059954</v>
      </c>
      <c r="T30" s="50">
        <v>327.43385974147839</v>
      </c>
      <c r="U30" s="306">
        <v>240.50047607517479</v>
      </c>
      <c r="V30" s="50">
        <v>275.81255628668418</v>
      </c>
      <c r="W30" s="50">
        <v>283.20748951262726</v>
      </c>
      <c r="X30" s="50">
        <v>297.77195307592274</v>
      </c>
      <c r="Y30" s="50">
        <v>313.44807682429024</v>
      </c>
      <c r="Z30" s="50">
        <v>329.34592892374741</v>
      </c>
      <c r="AA30" s="29"/>
      <c r="AB30" s="12" t="s">
        <v>53</v>
      </c>
      <c r="AC30" s="2">
        <f>AC28-AC29</f>
        <v>7965.785304669389</v>
      </c>
      <c r="AD30" s="2">
        <f t="shared" ref="AD30:AO30" si="3">AD28-AD29</f>
        <v>7819.3978949650318</v>
      </c>
      <c r="AE30" s="2">
        <f t="shared" si="3"/>
        <v>7694.9404571605173</v>
      </c>
      <c r="AF30" s="2">
        <f t="shared" si="3"/>
        <v>7203.576958192335</v>
      </c>
      <c r="AG30" s="2">
        <f t="shared" si="3"/>
        <v>7314.0409180628849</v>
      </c>
      <c r="AH30" s="2">
        <f>AH28-AH29</f>
        <v>7068.8613668499211</v>
      </c>
      <c r="AI30" s="2">
        <f t="shared" si="3"/>
        <v>7343.4729964617582</v>
      </c>
      <c r="AJ30" s="2">
        <f t="shared" si="3"/>
        <v>6995.3863893481966</v>
      </c>
      <c r="AK30" s="2">
        <f t="shared" si="3"/>
        <v>7675.133216911956</v>
      </c>
      <c r="AL30" s="2">
        <f t="shared" si="3"/>
        <v>7525.7154160214541</v>
      </c>
      <c r="AM30" s="2">
        <f t="shared" si="3"/>
        <v>7576.542062735788</v>
      </c>
      <c r="AN30" s="2">
        <f t="shared" si="3"/>
        <v>7669.7941541874152</v>
      </c>
      <c r="AO30" s="2">
        <f t="shared" si="3"/>
        <v>7804.2155577694557</v>
      </c>
      <c r="AP30" s="2">
        <f>AP28-AP29</f>
        <v>7934.7889763181565</v>
      </c>
      <c r="AQ30" s="2">
        <f>AQ28-AQ29</f>
        <v>8093.4094415571817</v>
      </c>
      <c r="AR30" s="2">
        <f>AR28-AR29</f>
        <v>8259.6782724106852</v>
      </c>
      <c r="AS30" s="46"/>
      <c r="AT30" s="211">
        <v>41</v>
      </c>
      <c r="AU30" s="69" t="s">
        <v>101</v>
      </c>
      <c r="AV30">
        <v>41</v>
      </c>
    </row>
    <row r="31" spans="1:52" x14ac:dyDescent="0.25">
      <c r="A31" t="str">
        <f t="shared" si="0"/>
        <v>01. Teelt gewassen, veeteelt, jacht en diensten in verband met deze activiteiten</v>
      </c>
      <c r="B31">
        <v>1</v>
      </c>
      <c r="C31" s="3" t="s">
        <v>26</v>
      </c>
      <c r="D31" s="208"/>
      <c r="E31" s="50">
        <v>620.9856973512218</v>
      </c>
      <c r="F31" s="50">
        <v>619.41077776983911</v>
      </c>
      <c r="G31" s="50">
        <v>515.18896994910983</v>
      </c>
      <c r="H31" s="50">
        <v>645.12465797402945</v>
      </c>
      <c r="I31" s="50">
        <v>806.47185831585443</v>
      </c>
      <c r="J31" s="50">
        <v>712.57969254977922</v>
      </c>
      <c r="K31" s="50">
        <v>1068.793609951668</v>
      </c>
      <c r="L31" s="50">
        <v>745.56635319150473</v>
      </c>
      <c r="M31" s="50">
        <v>1169.0096376104734</v>
      </c>
      <c r="N31" s="50">
        <v>1085.6826519025383</v>
      </c>
      <c r="O31" s="306">
        <v>1108.6832403448509</v>
      </c>
      <c r="P31" s="50">
        <v>1184.2193775100709</v>
      </c>
      <c r="Q31" s="50">
        <v>1228.5752174660097</v>
      </c>
      <c r="R31" s="50">
        <v>1274.390629077436</v>
      </c>
      <c r="S31" s="50">
        <v>1316.3191517991741</v>
      </c>
      <c r="T31" s="50">
        <v>1354.5195118402348</v>
      </c>
      <c r="U31" s="306">
        <v>1106.0347572759697</v>
      </c>
      <c r="V31" s="50">
        <v>1183.2387259423667</v>
      </c>
      <c r="W31" s="50">
        <v>1229.4663653703881</v>
      </c>
      <c r="X31" s="50">
        <v>1277.2983398599413</v>
      </c>
      <c r="Y31" s="50">
        <v>1321.3832651497153</v>
      </c>
      <c r="Z31" s="50">
        <v>1361.8507750951046</v>
      </c>
      <c r="AA31" s="28"/>
      <c r="AB31" s="6" t="s">
        <v>20</v>
      </c>
      <c r="AC31" s="8">
        <f>AC29/AC28*100</f>
        <v>9.736644350818473</v>
      </c>
      <c r="AD31" s="8">
        <f t="shared" ref="AD31:AP31" si="4">AD29/AD28*100</f>
        <v>10.305026787856916</v>
      </c>
      <c r="AE31" s="8">
        <f t="shared" si="4"/>
        <v>11.174677602340436</v>
      </c>
      <c r="AF31" s="8">
        <f>AF29/AF28*100</f>
        <v>12.275743753771343</v>
      </c>
      <c r="AG31" s="8">
        <f t="shared" si="4"/>
        <v>13.293382023303311</v>
      </c>
      <c r="AH31" s="8">
        <f>AH29/AH28*100</f>
        <v>14.601037183725939</v>
      </c>
      <c r="AI31" s="8">
        <f>AI29/AI28*100</f>
        <v>15.833276547481368</v>
      </c>
      <c r="AJ31" s="8">
        <f t="shared" si="4"/>
        <v>16.565724190442239</v>
      </c>
      <c r="AK31" s="8">
        <f t="shared" si="4"/>
        <v>17.62000490899727</v>
      </c>
      <c r="AL31" s="8">
        <f t="shared" si="4"/>
        <v>19.181297212136382</v>
      </c>
      <c r="AM31" s="8">
        <f>AM29/AM28*100</f>
        <v>19.572017710832078</v>
      </c>
      <c r="AN31" s="8">
        <f t="shared" si="4"/>
        <v>20.258027729909177</v>
      </c>
      <c r="AO31" s="8">
        <f t="shared" si="4"/>
        <v>20.482093909554099</v>
      </c>
      <c r="AP31" s="8">
        <f t="shared" si="4"/>
        <v>20.623103957266551</v>
      </c>
      <c r="AQ31" s="8">
        <f>AQ29/AQ28*100</f>
        <v>20.606670395562009</v>
      </c>
      <c r="AR31" s="8">
        <f>AR29/AR28*100</f>
        <v>20.340482324309765</v>
      </c>
      <c r="AS31" s="46"/>
      <c r="AT31" s="211">
        <v>42</v>
      </c>
      <c r="AU31" s="69" t="s">
        <v>102</v>
      </c>
      <c r="AV31">
        <v>42</v>
      </c>
    </row>
    <row r="32" spans="1:52" x14ac:dyDescent="0.25">
      <c r="A32" t="str">
        <f t="shared" si="0"/>
        <v>01. Teelt gewassen, veeteelt, jacht en diensten in verband met deze activiteiten</v>
      </c>
      <c r="B32">
        <v>1</v>
      </c>
      <c r="C32" s="3" t="s">
        <v>19</v>
      </c>
      <c r="D32" s="208"/>
      <c r="E32" s="50">
        <v>10476.493156920526</v>
      </c>
      <c r="F32" s="50">
        <v>10318.380599921255</v>
      </c>
      <c r="G32" s="50">
        <v>9005.4639080038214</v>
      </c>
      <c r="H32" s="50">
        <v>10501.651909530676</v>
      </c>
      <c r="I32" s="50">
        <v>11567.466975878351</v>
      </c>
      <c r="J32" s="50">
        <v>10288.024887911772</v>
      </c>
      <c r="K32" s="50">
        <v>13749.66555400439</v>
      </c>
      <c r="L32" s="50">
        <v>10136.370173277313</v>
      </c>
      <c r="M32" s="50">
        <v>13586.612647104917</v>
      </c>
      <c r="N32" s="50">
        <v>11884.095475743019</v>
      </c>
      <c r="O32" s="306">
        <v>11454.726149325888</v>
      </c>
      <c r="P32" s="50">
        <v>11597.049821599838</v>
      </c>
      <c r="Q32" s="50">
        <v>11764.099127707997</v>
      </c>
      <c r="R32" s="50">
        <v>11932.861173568766</v>
      </c>
      <c r="S32" s="50">
        <v>12106.726323173039</v>
      </c>
      <c r="T32" s="50">
        <v>12288.447592809958</v>
      </c>
      <c r="U32" s="306">
        <v>11436.210702003715</v>
      </c>
      <c r="V32" s="50">
        <v>11596.282979548443</v>
      </c>
      <c r="W32" s="50">
        <v>11781.624482891675</v>
      </c>
      <c r="X32" s="50">
        <v>11969.23150908688</v>
      </c>
      <c r="Y32" s="50">
        <v>12162.524781286094</v>
      </c>
      <c r="Z32" s="50">
        <v>12364.303953456714</v>
      </c>
      <c r="AA32" s="29"/>
      <c r="AC32" s="9"/>
      <c r="AD32" s="9"/>
      <c r="AE32" s="9"/>
      <c r="AF32" s="9"/>
      <c r="AG32" s="9"/>
      <c r="AH32" s="9"/>
      <c r="AI32" s="9"/>
      <c r="AJ32" s="9"/>
      <c r="AK32" s="9"/>
      <c r="AL32" s="9"/>
      <c r="AM32" s="9"/>
      <c r="AN32" s="9"/>
      <c r="AO32" s="9"/>
      <c r="AP32" s="9"/>
      <c r="AQ32" s="9"/>
      <c r="AR32" s="9"/>
      <c r="AS32" s="47"/>
      <c r="AT32" s="211">
        <v>43</v>
      </c>
      <c r="AU32" s="69" t="s">
        <v>103</v>
      </c>
      <c r="AV32">
        <v>43</v>
      </c>
    </row>
    <row r="33" spans="1:48" x14ac:dyDescent="0.25">
      <c r="A33" t="str">
        <f t="shared" si="0"/>
        <v>01. Teelt gewassen, veeteelt, jacht en diensten in verband met deze activiteiten</v>
      </c>
      <c r="B33">
        <v>1</v>
      </c>
      <c r="C33" s="3" t="s">
        <v>20</v>
      </c>
      <c r="D33" s="208"/>
      <c r="E33" s="207">
        <v>5.9274194909487744E-2</v>
      </c>
      <c r="F33" s="207">
        <v>6.0029844002320108E-2</v>
      </c>
      <c r="G33" s="207">
        <v>5.7208487559560733E-2</v>
      </c>
      <c r="H33" s="207">
        <v>6.1430779036634478E-2</v>
      </c>
      <c r="I33" s="207">
        <v>6.971896786025765E-2</v>
      </c>
      <c r="J33" s="207">
        <v>6.9263021844654216E-2</v>
      </c>
      <c r="K33" s="207">
        <v>7.7732335070535397E-2</v>
      </c>
      <c r="L33" s="207">
        <v>7.3553583822052404E-2</v>
      </c>
      <c r="M33" s="207">
        <v>8.6041286961954427E-2</v>
      </c>
      <c r="N33" s="207">
        <v>9.1355934839008779E-2</v>
      </c>
      <c r="O33" s="307">
        <v>9.6788279867353874E-2</v>
      </c>
      <c r="P33" s="207">
        <v>0.10211384754978187</v>
      </c>
      <c r="Q33" s="207">
        <v>0.10443427959327076</v>
      </c>
      <c r="R33" s="207">
        <v>0.10679673638541991</v>
      </c>
      <c r="S33" s="207">
        <v>0.10872626642923744</v>
      </c>
      <c r="T33" s="207">
        <v>0.11022706502266177</v>
      </c>
      <c r="U33" s="307">
        <v>9.671339450594274E-2</v>
      </c>
      <c r="V33" s="207">
        <v>0.10203603413517612</v>
      </c>
      <c r="W33" s="207">
        <v>0.10435457072627972</v>
      </c>
      <c r="X33" s="207">
        <v>0.10671515033277061</v>
      </c>
      <c r="Y33" s="207">
        <v>0.10864382921405148</v>
      </c>
      <c r="Z33" s="207">
        <v>0.11014374769672086</v>
      </c>
      <c r="AA33" s="28"/>
      <c r="AB33" s="5"/>
      <c r="AC33" s="2"/>
      <c r="AD33" s="2"/>
      <c r="AE33" s="2"/>
      <c r="AF33" s="2"/>
      <c r="AG33" s="2"/>
      <c r="AI33" s="217"/>
      <c r="AK33" s="217"/>
      <c r="AM33" s="393" t="s">
        <v>61</v>
      </c>
      <c r="AN33" s="394"/>
      <c r="AO33" s="394"/>
      <c r="AP33" s="394"/>
      <c r="AQ33" s="394"/>
      <c r="AR33" s="395"/>
      <c r="AS33" s="46"/>
      <c r="AT33" s="211">
        <v>45</v>
      </c>
      <c r="AU33" s="69" t="s">
        <v>104</v>
      </c>
      <c r="AV33">
        <v>45</v>
      </c>
    </row>
    <row r="34" spans="1:48" x14ac:dyDescent="0.25">
      <c r="A34" t="str">
        <f t="shared" si="0"/>
        <v>01. Teelt gewassen, veeteelt, jacht en diensten in verband met deze activiteiten</v>
      </c>
      <c r="B34">
        <v>1</v>
      </c>
      <c r="C34" s="3" t="s">
        <v>29</v>
      </c>
      <c r="D34" s="208"/>
      <c r="E34" s="50">
        <v>10207.493156920526</v>
      </c>
      <c r="F34" s="50">
        <v>9953.3805999212545</v>
      </c>
      <c r="G34" s="50">
        <v>9005.4639080038214</v>
      </c>
      <c r="H34" s="50">
        <v>10501.651909530676</v>
      </c>
      <c r="I34" s="50">
        <v>11476.466975878351</v>
      </c>
      <c r="J34" s="50">
        <v>10288.024887911772</v>
      </c>
      <c r="K34" s="50">
        <v>11486.66555400439</v>
      </c>
      <c r="L34" s="50">
        <v>10136.370173277313</v>
      </c>
      <c r="M34" s="50">
        <v>11885.612647104917</v>
      </c>
      <c r="N34" s="50">
        <v>11743.51199713333</v>
      </c>
      <c r="O34" s="306">
        <v>11454.726149325888</v>
      </c>
      <c r="P34" s="50">
        <v>11597.049821599838</v>
      </c>
      <c r="Q34" s="50">
        <v>11764.099127707997</v>
      </c>
      <c r="R34" s="50">
        <v>11932.861173568766</v>
      </c>
      <c r="S34" s="50">
        <v>12106.726323173039</v>
      </c>
      <c r="T34" s="50">
        <v>12288.447592809958</v>
      </c>
      <c r="U34" s="306">
        <v>11436.210702003715</v>
      </c>
      <c r="V34" s="50">
        <v>11596.282979548443</v>
      </c>
      <c r="W34" s="50">
        <v>11781.624482891675</v>
      </c>
      <c r="X34" s="50">
        <v>11969.23150908688</v>
      </c>
      <c r="Y34" s="50">
        <v>12162.524781286094</v>
      </c>
      <c r="Z34" s="50">
        <v>12364.303953456714</v>
      </c>
      <c r="AA34" s="29"/>
      <c r="AB34" s="5"/>
      <c r="AH34" s="3"/>
      <c r="AJ34" s="3">
        <v>2022</v>
      </c>
      <c r="AK34" s="3">
        <v>2023</v>
      </c>
      <c r="AL34" s="3">
        <v>2024</v>
      </c>
      <c r="AM34" s="3">
        <v>2025</v>
      </c>
      <c r="AN34" s="3">
        <v>2026</v>
      </c>
      <c r="AO34" s="3">
        <v>2027</v>
      </c>
      <c r="AP34" s="3">
        <v>2028</v>
      </c>
      <c r="AQ34" s="3">
        <v>2029</v>
      </c>
      <c r="AR34" s="3">
        <v>2030</v>
      </c>
      <c r="AS34" s="3"/>
      <c r="AT34" s="211">
        <v>46</v>
      </c>
      <c r="AU34" s="69" t="s">
        <v>105</v>
      </c>
      <c r="AV34" s="10">
        <v>46</v>
      </c>
    </row>
    <row r="35" spans="1:48" x14ac:dyDescent="0.25">
      <c r="A35" t="str">
        <f t="shared" ref="A35:A66" si="5">VLOOKUP(B35,$AT$3:$AU$70,2)</f>
        <v>10. Verv. voedingsmiddelen</v>
      </c>
      <c r="B35">
        <v>10</v>
      </c>
      <c r="C35" s="3" t="s">
        <v>25</v>
      </c>
      <c r="D35" s="50">
        <v>55087</v>
      </c>
      <c r="E35" s="50">
        <v>55129</v>
      </c>
      <c r="F35" s="50">
        <v>55194</v>
      </c>
      <c r="G35" s="50">
        <v>55355</v>
      </c>
      <c r="H35" s="50">
        <v>56304</v>
      </c>
      <c r="I35" s="50">
        <v>56994</v>
      </c>
      <c r="J35" s="50">
        <v>58181</v>
      </c>
      <c r="K35" s="50">
        <v>58868</v>
      </c>
      <c r="L35" s="50">
        <v>60481</v>
      </c>
      <c r="M35" s="50">
        <v>60828</v>
      </c>
      <c r="N35" s="50">
        <v>61334.993708322494</v>
      </c>
      <c r="O35" s="306">
        <v>61997.509726115473</v>
      </c>
      <c r="P35" s="50">
        <v>62667.181976383501</v>
      </c>
      <c r="Q35" s="50">
        <v>63344.087757881396</v>
      </c>
      <c r="R35" s="50">
        <v>64028.30520431418</v>
      </c>
      <c r="S35" s="50">
        <v>64719.913293355872</v>
      </c>
      <c r="T35" s="50">
        <v>65418.991855765533</v>
      </c>
      <c r="U35" s="306">
        <v>61700.509514824233</v>
      </c>
      <c r="V35" s="50">
        <v>62068.203552653998</v>
      </c>
      <c r="W35" s="50">
        <v>62438.088802623184</v>
      </c>
      <c r="X35" s="50">
        <v>62810.178322900116</v>
      </c>
      <c r="Y35" s="50">
        <v>63184.485249471079</v>
      </c>
      <c r="Z35" s="50">
        <v>63561.022796604186</v>
      </c>
      <c r="AC35" s="2"/>
      <c r="AD35" s="2"/>
      <c r="AE35" s="2"/>
      <c r="AF35" s="2"/>
      <c r="AH35" s="2"/>
      <c r="AI35" s="11" t="s">
        <v>19</v>
      </c>
      <c r="AJ35" s="2"/>
      <c r="AK35" s="2"/>
      <c r="AL35" s="2"/>
      <c r="AM35" s="2" cm="1">
        <f t="array" ref="AM35">SUMPRODUCT(('data NACE'!$A$3:$A$2210='Tool NACE-sectoren'!$A$2)*('data NACE'!$C$3:$C$2210='data NACE'!$C$32)*('data NACE'!$U$2:$Z$2=AM34)*('data NACE'!$U$3:$Z$2210))</f>
        <v>9568.7812653735327</v>
      </c>
      <c r="AN35" s="2" cm="1">
        <f t="array" ref="AN35">SUMPRODUCT(('data NACE'!$A$3:$A$2210='Tool NACE-sectoren'!$A$2)*('data NACE'!$C$3:$C$2210='data NACE'!$C$32)*('data NACE'!$U$2:$Z$2=AN34)*('data NACE'!$U$3:$Z$2210))</f>
        <v>9721.5735234983167</v>
      </c>
      <c r="AO35" s="2" cm="1">
        <f t="array" ref="AO35">SUMPRODUCT(('data NACE'!$A$3:$A$2210='Tool NACE-sectoren'!$A$2)*('data NACE'!$C$3:$C$2210='data NACE'!$C$32)*('data NACE'!$U$2:$Z$2=AO34)*('data NACE'!$U$3:$Z$2210))</f>
        <v>9870.881089835435</v>
      </c>
      <c r="AP35" s="2" cm="1">
        <f t="array" ref="AP35">SUMPRODUCT(('data NACE'!$A$3:$A$2210='Tool NACE-sectoren'!$A$2)*('data NACE'!$C$3:$C$2210='data NACE'!$C$32)*('data NACE'!$U$2:$Z$2=AP34)*('data NACE'!$U$3:$Z$2210))</f>
        <v>10004.540683704838</v>
      </c>
      <c r="AQ35" s="2" cm="1">
        <f t="array" ref="AQ35">SUMPRODUCT(('data NACE'!$A$3:$A$2210='Tool NACE-sectoren'!$A$2)*('data NACE'!$C$3:$C$2210='data NACE'!$C$32)*('data NACE'!$U$2:$Z$2=AQ34)*('data NACE'!$U$3:$Z$2210))</f>
        <v>10152.198730151451</v>
      </c>
      <c r="AR35" s="2" cm="1">
        <f t="array" ref="AR35">SUMPRODUCT(('data NACE'!$A$3:$A$2210='Tool NACE-sectoren'!$A$2)*('data NACE'!$C$3:$C$2210='data NACE'!$C$32)*('data NACE'!$U$2:$Z$2=AR34)*('data NACE'!$U$3:$Z$2210))</f>
        <v>10275.715670309866</v>
      </c>
      <c r="AS35" s="46"/>
      <c r="AT35" s="211">
        <v>47</v>
      </c>
      <c r="AU35" s="1" t="s">
        <v>106</v>
      </c>
      <c r="AV35" s="10">
        <v>47</v>
      </c>
    </row>
    <row r="36" spans="1:48" x14ac:dyDescent="0.25">
      <c r="A36" t="str">
        <f t="shared" si="5"/>
        <v>10. Verv. voedingsmiddelen</v>
      </c>
      <c r="B36">
        <v>10</v>
      </c>
      <c r="C36" s="3" t="s">
        <v>154</v>
      </c>
      <c r="D36" s="206"/>
      <c r="E36" s="50">
        <v>42</v>
      </c>
      <c r="F36" s="50">
        <v>65</v>
      </c>
      <c r="G36" s="50">
        <v>161</v>
      </c>
      <c r="H36" s="50">
        <v>949</v>
      </c>
      <c r="I36" s="50">
        <v>690</v>
      </c>
      <c r="J36" s="50">
        <v>1187</v>
      </c>
      <c r="K36" s="50">
        <v>687</v>
      </c>
      <c r="L36" s="50">
        <v>1613</v>
      </c>
      <c r="M36" s="50">
        <v>347</v>
      </c>
      <c r="N36" s="50">
        <v>506.99370832249406</v>
      </c>
      <c r="O36" s="306">
        <v>662.51601779297926</v>
      </c>
      <c r="P36" s="50">
        <v>669.67225026802771</v>
      </c>
      <c r="Q36" s="50">
        <v>676.90578149789508</v>
      </c>
      <c r="R36" s="50">
        <v>684.21744643278362</v>
      </c>
      <c r="S36" s="50">
        <v>691.60808904169244</v>
      </c>
      <c r="T36" s="50">
        <v>699.07856240966066</v>
      </c>
      <c r="U36" s="306">
        <v>365.51580650173855</v>
      </c>
      <c r="V36" s="50">
        <v>367.69403782976588</v>
      </c>
      <c r="W36" s="50">
        <v>369.88524996918568</v>
      </c>
      <c r="X36" s="50">
        <v>372.08952027693158</v>
      </c>
      <c r="Y36" s="50">
        <v>374.3069265709637</v>
      </c>
      <c r="Z36" s="50">
        <v>376.53754713310627</v>
      </c>
      <c r="AH36" s="2"/>
      <c r="AI36" s="11" t="s">
        <v>52</v>
      </c>
      <c r="AJ36" s="2"/>
      <c r="AK36" s="2"/>
      <c r="AL36" s="2"/>
      <c r="AM36" s="2" cm="1">
        <f t="array" ref="AM36">SUMPRODUCT(('data NACE'!$A$3:$A$2210='Tool NACE-sectoren'!$A$2)*('data NACE'!$C$3:$C$2210='data NACE'!$C$31)*('data NACE'!$U$2:$Z$2=AM34)*('data NACE'!$U$3:$Z$2210))</f>
        <v>1875.4777602967126</v>
      </c>
      <c r="AN36" s="2" cm="1">
        <f t="array" ref="AN36">SUMPRODUCT(('data NACE'!$A$3:$A$2210='Tool NACE-sectoren'!$A$2)*('data NACE'!$C$3:$C$2210='data NACE'!$C$31)*('data NACE'!$U$2:$Z$2=AN34)*('data NACE'!$U$3:$Z$2210))</f>
        <v>1971.6156798949751</v>
      </c>
      <c r="AO36" s="2" cm="1">
        <f t="array" ref="AO36">SUMPRODUCT(('data NACE'!$A$3:$A$2210='Tool NACE-sectoren'!$A$2)*('data NACE'!$C$3:$C$2210='data NACE'!$C$31)*('data NACE'!$U$2:$Z$2=AO34)*('data NACE'!$U$3:$Z$2210))</f>
        <v>2023.9308578961154</v>
      </c>
      <c r="AP36" s="2" cm="1">
        <f t="array" ref="AP36">SUMPRODUCT(('data NACE'!$A$3:$A$2210='Tool NACE-sectoren'!$A$2)*('data NACE'!$C$3:$C$2210='data NACE'!$C$31)*('data NACE'!$U$2:$Z$2=AP34)*('data NACE'!$U$3:$Z$2210))</f>
        <v>2065.3907265996031</v>
      </c>
      <c r="AQ36" s="2" cm="1">
        <f t="array" ref="AQ36">SUMPRODUCT(('data NACE'!$A$3:$A$2210='Tool NACE-sectoren'!$A$2)*('data NACE'!$C$3:$C$2210='data NACE'!$C$31)*('data NACE'!$U$2:$Z$2=AQ34)*('data NACE'!$U$3:$Z$2210))</f>
        <v>2093.8384562735228</v>
      </c>
      <c r="AR36" s="2" cm="1">
        <f t="array" ref="AR36">SUMPRODUCT(('data NACE'!$A$3:$A$2210='Tool NACE-sectoren'!$A$2)*('data NACE'!$C$3:$C$2210='data NACE'!$C$31)*('data NACE'!$U$2:$Z$2=AR34)*('data NACE'!$U$3:$Z$2210))</f>
        <v>2091.7550840719696</v>
      </c>
      <c r="AS36" s="46"/>
      <c r="AT36" s="211">
        <v>49</v>
      </c>
      <c r="AU36" s="69" t="s">
        <v>107</v>
      </c>
      <c r="AV36" s="10">
        <v>49</v>
      </c>
    </row>
    <row r="37" spans="1:48" x14ac:dyDescent="0.25">
      <c r="A37" t="str">
        <f t="shared" si="5"/>
        <v>10. Verv. voedingsmiddelen</v>
      </c>
      <c r="B37">
        <v>10</v>
      </c>
      <c r="C37" s="3" t="s">
        <v>155</v>
      </c>
      <c r="D37" s="206"/>
      <c r="E37" s="207">
        <v>1.0007624303374663</v>
      </c>
      <c r="F37" s="207">
        <v>1.0011790527671462</v>
      </c>
      <c r="G37" s="207">
        <v>1.0029169837301155</v>
      </c>
      <c r="H37" s="207">
        <v>1.0171438894408815</v>
      </c>
      <c r="I37" s="207">
        <v>1.0122549019607843</v>
      </c>
      <c r="J37" s="207">
        <v>1.0208267536933713</v>
      </c>
      <c r="K37" s="207">
        <v>1.0118079785496983</v>
      </c>
      <c r="L37" s="207">
        <v>1.0274002853842494</v>
      </c>
      <c r="M37" s="207">
        <v>1.0057373389990245</v>
      </c>
      <c r="N37" s="207">
        <v>1.0083348738791755</v>
      </c>
      <c r="O37" s="307">
        <v>1.0108015991807802</v>
      </c>
      <c r="P37" s="207">
        <v>1.0108015991807804</v>
      </c>
      <c r="Q37" s="207">
        <v>1.0108015991807799</v>
      </c>
      <c r="R37" s="207">
        <v>1.0108015991807799</v>
      </c>
      <c r="S37" s="207">
        <v>1.0108015991807806</v>
      </c>
      <c r="T37" s="207">
        <v>1.0108015991807799</v>
      </c>
      <c r="U37" s="307">
        <v>1.0059593355179905</v>
      </c>
      <c r="V37" s="207">
        <v>1.0059593355179899</v>
      </c>
      <c r="W37" s="207">
        <v>1.0059593355179903</v>
      </c>
      <c r="X37" s="207">
        <v>1.0059593355179908</v>
      </c>
      <c r="Y37" s="207">
        <v>1.0059593355179903</v>
      </c>
      <c r="Z37" s="207">
        <v>1.0059593355179903</v>
      </c>
      <c r="AH37" s="2"/>
      <c r="AI37" s="11" t="s">
        <v>53</v>
      </c>
      <c r="AJ37" s="2"/>
      <c r="AK37" s="2"/>
      <c r="AL37" s="2"/>
      <c r="AM37" s="2">
        <f t="shared" ref="AM37:AP37" si="6">AM35-AM36</f>
        <v>7693.3035050768203</v>
      </c>
      <c r="AN37" s="2">
        <f t="shared" si="6"/>
        <v>7749.9578436033416</v>
      </c>
      <c r="AO37" s="2">
        <f t="shared" si="6"/>
        <v>7846.9502319393196</v>
      </c>
      <c r="AP37" s="2">
        <f t="shared" si="6"/>
        <v>7939.1499571052345</v>
      </c>
      <c r="AQ37" s="2">
        <f>AQ35-AQ36</f>
        <v>8058.3602738779282</v>
      </c>
      <c r="AR37" s="2">
        <f>AR35-AR36</f>
        <v>8183.9605862378967</v>
      </c>
      <c r="AS37" s="46"/>
      <c r="AT37" s="211">
        <v>51</v>
      </c>
      <c r="AU37" s="69" t="s">
        <v>108</v>
      </c>
      <c r="AV37" s="10">
        <v>51</v>
      </c>
    </row>
    <row r="38" spans="1:48" x14ac:dyDescent="0.25">
      <c r="A38" t="str">
        <f t="shared" si="5"/>
        <v>10. Verv. voedingsmiddelen</v>
      </c>
      <c r="B38">
        <v>10</v>
      </c>
      <c r="C38" s="3" t="s">
        <v>8</v>
      </c>
      <c r="D38" s="50">
        <v>686</v>
      </c>
      <c r="E38" s="50">
        <v>515</v>
      </c>
      <c r="F38" s="50">
        <v>500</v>
      </c>
      <c r="G38" s="50">
        <v>422</v>
      </c>
      <c r="H38" s="50">
        <v>383</v>
      </c>
      <c r="I38" s="50">
        <v>325</v>
      </c>
      <c r="J38" s="50">
        <v>330</v>
      </c>
      <c r="K38" s="50">
        <v>345</v>
      </c>
      <c r="L38" s="50">
        <v>391</v>
      </c>
      <c r="M38" s="50">
        <v>371</v>
      </c>
      <c r="N38" s="50">
        <v>428.95269487274356</v>
      </c>
      <c r="O38" s="306">
        <v>444.30190022189333</v>
      </c>
      <c r="P38" s="50">
        <v>464.64342421486845</v>
      </c>
      <c r="Q38" s="50">
        <v>483.35034459001668</v>
      </c>
      <c r="R38" s="50">
        <v>502.38892146500143</v>
      </c>
      <c r="S38" s="50">
        <v>520.43514022680984</v>
      </c>
      <c r="T38" s="50">
        <v>528.74566257853053</v>
      </c>
      <c r="U38" s="306">
        <v>442.17346379233453</v>
      </c>
      <c r="V38" s="50">
        <v>460.20232159855141</v>
      </c>
      <c r="W38" s="50">
        <v>476.43707260643208</v>
      </c>
      <c r="X38" s="50">
        <v>492.83106344879593</v>
      </c>
      <c r="Y38" s="50">
        <v>508.08823386268489</v>
      </c>
      <c r="Z38" s="50">
        <v>513.72872249173372</v>
      </c>
      <c r="AH38" s="8"/>
      <c r="AI38" s="46" t="s">
        <v>20</v>
      </c>
      <c r="AJ38" s="8"/>
      <c r="AK38" s="8"/>
      <c r="AL38" s="8"/>
      <c r="AM38" s="8">
        <f t="shared" ref="AM38:AP38" si="7">AM36/AM35*100</f>
        <v>19.599964805167904</v>
      </c>
      <c r="AN38" s="8">
        <f t="shared" si="7"/>
        <v>20.280828768401758</v>
      </c>
      <c r="AO38" s="8">
        <f t="shared" si="7"/>
        <v>20.504054698625264</v>
      </c>
      <c r="AP38" s="8">
        <f t="shared" si="7"/>
        <v>20.644533236429968</v>
      </c>
      <c r="AQ38" s="8">
        <f>AQ36/AQ35*100</f>
        <v>20.624482557211397</v>
      </c>
      <c r="AR38" s="8">
        <f>AR36/AR35*100</f>
        <v>20.356295864781281</v>
      </c>
      <c r="AS38" s="46"/>
      <c r="AT38" s="211">
        <v>52</v>
      </c>
      <c r="AU38" s="69" t="s">
        <v>109</v>
      </c>
      <c r="AV38" s="10">
        <v>52</v>
      </c>
    </row>
    <row r="39" spans="1:48" x14ac:dyDescent="0.25">
      <c r="A39" t="str">
        <f t="shared" si="5"/>
        <v>10. Verv. voedingsmiddelen</v>
      </c>
      <c r="B39">
        <v>10</v>
      </c>
      <c r="C39" s="3" t="s">
        <v>9</v>
      </c>
      <c r="D39" s="50">
        <v>3798</v>
      </c>
      <c r="E39" s="50">
        <v>3750</v>
      </c>
      <c r="F39" s="50">
        <v>3646</v>
      </c>
      <c r="G39" s="50">
        <v>3427</v>
      </c>
      <c r="H39" s="50">
        <v>3294</v>
      </c>
      <c r="I39" s="50">
        <v>3278</v>
      </c>
      <c r="J39" s="50">
        <v>3288</v>
      </c>
      <c r="K39" s="50">
        <v>3172</v>
      </c>
      <c r="L39" s="50">
        <v>3271</v>
      </c>
      <c r="M39" s="50">
        <v>3290</v>
      </c>
      <c r="N39" s="50">
        <v>3438.6568655988858</v>
      </c>
      <c r="O39" s="306">
        <v>3561.7022526222727</v>
      </c>
      <c r="P39" s="50">
        <v>3724.7680684366233</v>
      </c>
      <c r="Q39" s="50">
        <v>3874.7302459706721</v>
      </c>
      <c r="R39" s="50">
        <v>4027.3511150430077</v>
      </c>
      <c r="S39" s="50">
        <v>4172.0168434208226</v>
      </c>
      <c r="T39" s="50">
        <v>4238.6373241475731</v>
      </c>
      <c r="U39" s="306">
        <v>3544.6398524346141</v>
      </c>
      <c r="V39" s="50">
        <v>3689.1664084285003</v>
      </c>
      <c r="W39" s="50">
        <v>3819.3106846664641</v>
      </c>
      <c r="X39" s="50">
        <v>3950.7314912926677</v>
      </c>
      <c r="Y39" s="50">
        <v>4073.0390893575213</v>
      </c>
      <c r="Z39" s="50">
        <v>4118.2555087469955</v>
      </c>
      <c r="AB39" s="52" t="s">
        <v>62</v>
      </c>
      <c r="AI39" s="27"/>
      <c r="AJ39" s="27"/>
      <c r="AK39" s="27"/>
      <c r="AL39" s="27"/>
      <c r="AM39" s="27"/>
      <c r="AN39" s="27"/>
      <c r="AO39" s="27"/>
      <c r="AP39" s="27"/>
      <c r="AQ39" s="27"/>
      <c r="AR39" s="27"/>
      <c r="AS39" s="46"/>
      <c r="AT39" s="211">
        <v>53</v>
      </c>
      <c r="AU39" s="69" t="s">
        <v>110</v>
      </c>
      <c r="AV39" s="10">
        <v>53</v>
      </c>
    </row>
    <row r="40" spans="1:48" x14ac:dyDescent="0.25">
      <c r="A40" t="str">
        <f t="shared" si="5"/>
        <v>10. Verv. voedingsmiddelen</v>
      </c>
      <c r="B40">
        <v>10</v>
      </c>
      <c r="C40" s="3" t="s">
        <v>10</v>
      </c>
      <c r="D40" s="50">
        <v>5668</v>
      </c>
      <c r="E40" s="50">
        <v>5746</v>
      </c>
      <c r="F40" s="50">
        <v>5911</v>
      </c>
      <c r="G40" s="50">
        <v>5969</v>
      </c>
      <c r="H40" s="50">
        <v>6198</v>
      </c>
      <c r="I40" s="50">
        <v>6129</v>
      </c>
      <c r="J40" s="50">
        <v>6146</v>
      </c>
      <c r="K40" s="50">
        <v>6276</v>
      </c>
      <c r="L40" s="50">
        <v>6225</v>
      </c>
      <c r="M40" s="50">
        <v>5933</v>
      </c>
      <c r="N40" s="50">
        <v>6050.4641949470551</v>
      </c>
      <c r="O40" s="306">
        <v>6266.9678292544995</v>
      </c>
      <c r="P40" s="50">
        <v>6553.8891239829645</v>
      </c>
      <c r="Q40" s="50">
        <v>6817.7540053101202</v>
      </c>
      <c r="R40" s="50">
        <v>7086.2969683960982</v>
      </c>
      <c r="S40" s="50">
        <v>7340.8425203360312</v>
      </c>
      <c r="T40" s="50">
        <v>7458.0641126734099</v>
      </c>
      <c r="U40" s="306">
        <v>6236.9458045366291</v>
      </c>
      <c r="V40" s="50">
        <v>6491.2464766997164</v>
      </c>
      <c r="W40" s="50">
        <v>6720.2409109605942</v>
      </c>
      <c r="X40" s="50">
        <v>6951.4814551736099</v>
      </c>
      <c r="Y40" s="50">
        <v>7166.6869181742022</v>
      </c>
      <c r="Z40" s="50">
        <v>7246.2471468427502</v>
      </c>
      <c r="AB40" s="12" t="s">
        <v>52</v>
      </c>
      <c r="AC40" s="2">
        <f>AC29</f>
        <v>859.26362839852277</v>
      </c>
      <c r="AD40" s="2">
        <f t="shared" ref="AD40:AI40" si="8">AD29</f>
        <v>898.36812350614173</v>
      </c>
      <c r="AE40" s="2">
        <f t="shared" si="8"/>
        <v>968.06267015857861</v>
      </c>
      <c r="AF40" s="2">
        <f t="shared" si="8"/>
        <v>1008.0366438346676</v>
      </c>
      <c r="AG40" s="2">
        <f t="shared" si="8"/>
        <v>1121.3485467050868</v>
      </c>
      <c r="AH40" s="2">
        <f t="shared" si="8"/>
        <v>1208.5943934240702</v>
      </c>
      <c r="AI40" s="2">
        <f t="shared" si="8"/>
        <v>1381.4395286224171</v>
      </c>
      <c r="AJ40" s="2">
        <f>AJ29</f>
        <v>1388.9212845332906</v>
      </c>
      <c r="AK40" s="2">
        <f>AK29</f>
        <v>1641.610743115554</v>
      </c>
      <c r="AL40" s="2">
        <f>AL29</f>
        <v>1786.1333967159555</v>
      </c>
      <c r="AM40" s="9">
        <f>IF('Tool NACE-sectoren'!$C$47='data NACE'!$AF$11,'data NACE'!AM29,'data NACE'!AM36)</f>
        <v>1843.7390969921246</v>
      </c>
      <c r="AN40" s="9">
        <f>IF('Tool NACE-sectoren'!$C$47='data NACE'!$AF$11,'data NACE'!AN29,'data NACE'!AN36)</f>
        <v>1948.4707768696753</v>
      </c>
      <c r="AO40" s="9">
        <f>IF('Tool NACE-sectoren'!$C$47='data NACE'!$AF$11,'data NACE'!AO29,'data NACE'!AO36)</f>
        <v>2010.1972474328361</v>
      </c>
      <c r="AP40" s="9">
        <f>IF('Tool NACE-sectoren'!$C$47='data NACE'!$AF$11,'data NACE'!AP29,'data NACE'!AP36)</f>
        <v>2061.556776539669</v>
      </c>
      <c r="AQ40" s="9">
        <f>IF('Tool NACE-sectoren'!$C$47='data NACE'!$AF$11,'data NACE'!AQ29,'data NACE'!AQ36)</f>
        <v>2100.6578458094514</v>
      </c>
      <c r="AR40" s="9">
        <f>IF('Tool NACE-sectoren'!$C$47='data NACE'!$AF$11,'data NACE'!AR29,'data NACE'!AR36)</f>
        <v>2109.0491733635672</v>
      </c>
      <c r="AS40" s="46"/>
      <c r="AT40" s="211">
        <v>55</v>
      </c>
      <c r="AU40" s="69" t="s">
        <v>111</v>
      </c>
      <c r="AV40" s="10">
        <v>55</v>
      </c>
    </row>
    <row r="41" spans="1:48" x14ac:dyDescent="0.25">
      <c r="A41" t="str">
        <f t="shared" si="5"/>
        <v>10. Verv. voedingsmiddelen</v>
      </c>
      <c r="B41">
        <v>10</v>
      </c>
      <c r="C41" s="3" t="s">
        <v>11</v>
      </c>
      <c r="D41" s="50">
        <v>6613</v>
      </c>
      <c r="E41" s="50">
        <v>6432</v>
      </c>
      <c r="F41" s="50">
        <v>6296</v>
      </c>
      <c r="G41" s="50">
        <v>6251</v>
      </c>
      <c r="H41" s="50">
        <v>6271</v>
      </c>
      <c r="I41" s="50">
        <v>6416</v>
      </c>
      <c r="J41" s="50">
        <v>6707</v>
      </c>
      <c r="K41" s="50">
        <v>6865</v>
      </c>
      <c r="L41" s="50">
        <v>7187</v>
      </c>
      <c r="M41" s="50">
        <v>7246</v>
      </c>
      <c r="N41" s="50">
        <v>7160.3214742928758</v>
      </c>
      <c r="O41" s="306">
        <v>7020.3685420925003</v>
      </c>
      <c r="P41" s="50">
        <v>7024.5824992404805</v>
      </c>
      <c r="Q41" s="50">
        <v>6973.7555759573479</v>
      </c>
      <c r="R41" s="50">
        <v>7052.613347925002</v>
      </c>
      <c r="S41" s="50">
        <v>7258.5150366141233</v>
      </c>
      <c r="T41" s="50">
        <v>7544.4150961425203</v>
      </c>
      <c r="U41" s="306">
        <v>6986.7373373948449</v>
      </c>
      <c r="V41" s="50">
        <v>6957.4409233780389</v>
      </c>
      <c r="W41" s="50">
        <v>6874.0112195433212</v>
      </c>
      <c r="X41" s="50">
        <v>6918.4386594663029</v>
      </c>
      <c r="Y41" s="50">
        <v>7086.3125879850568</v>
      </c>
      <c r="Z41" s="50">
        <v>7330.1456703921567</v>
      </c>
      <c r="AB41" s="6" t="s">
        <v>20</v>
      </c>
      <c r="AC41" s="8">
        <f>AC31</f>
        <v>9.736644350818473</v>
      </c>
      <c r="AD41" s="8">
        <f>AD31</f>
        <v>10.305026787856916</v>
      </c>
      <c r="AE41" s="8">
        <f>AE31</f>
        <v>11.174677602340436</v>
      </c>
      <c r="AF41" s="8">
        <f>AF31</f>
        <v>12.275743753771343</v>
      </c>
      <c r="AG41" s="8">
        <f>AG31</f>
        <v>13.293382023303311</v>
      </c>
      <c r="AH41" s="8">
        <f t="shared" ref="AH41" si="9">AH31</f>
        <v>14.601037183725939</v>
      </c>
      <c r="AI41" s="8">
        <f>AI31</f>
        <v>15.833276547481368</v>
      </c>
      <c r="AJ41" s="8">
        <f>AJ31</f>
        <v>16.565724190442239</v>
      </c>
      <c r="AK41" s="8">
        <f>AK31</f>
        <v>17.62000490899727</v>
      </c>
      <c r="AL41" s="8">
        <f>AL31</f>
        <v>19.181297212136382</v>
      </c>
      <c r="AM41" s="27">
        <f>IF('Tool NACE-sectoren'!$C$47='data NACE'!$AF$11,'data NACE'!AM31,'data NACE'!AM38)</f>
        <v>19.572017710832078</v>
      </c>
      <c r="AN41" s="27">
        <f>IF('Tool NACE-sectoren'!$C$47='data NACE'!$AF$11,'data NACE'!AN31,'data NACE'!AN38)</f>
        <v>20.258027729909177</v>
      </c>
      <c r="AO41" s="27">
        <f>IF('Tool NACE-sectoren'!$C$47='data NACE'!$AF$11,'data NACE'!AO31,'data NACE'!AO38)</f>
        <v>20.482093909554099</v>
      </c>
      <c r="AP41" s="27">
        <f>IF('Tool NACE-sectoren'!$C$47='data NACE'!$AF$11,'data NACE'!AP31,'data NACE'!AP38)</f>
        <v>20.623103957266551</v>
      </c>
      <c r="AQ41" s="27">
        <f>IF('Tool NACE-sectoren'!$C$47='data NACE'!$AF$11,'data NACE'!AQ31,'data NACE'!AQ38)</f>
        <v>20.606670395562009</v>
      </c>
      <c r="AR41" s="27">
        <f>IF('Tool NACE-sectoren'!$C$47='data NACE'!$AF$11,'data NACE'!AR31,'data NACE'!AR38)</f>
        <v>20.340482324309765</v>
      </c>
      <c r="AS41" s="46"/>
      <c r="AT41" s="211">
        <v>56</v>
      </c>
      <c r="AU41" s="69" t="s">
        <v>112</v>
      </c>
      <c r="AV41" s="10">
        <v>56</v>
      </c>
    </row>
    <row r="42" spans="1:48" x14ac:dyDescent="0.25">
      <c r="A42" t="str">
        <f t="shared" si="5"/>
        <v>10. Verv. voedingsmiddelen</v>
      </c>
      <c r="B42">
        <v>10</v>
      </c>
      <c r="C42" s="3" t="s">
        <v>12</v>
      </c>
      <c r="D42" s="50">
        <v>6951</v>
      </c>
      <c r="E42" s="50">
        <v>6999</v>
      </c>
      <c r="F42" s="50">
        <v>7020</v>
      </c>
      <c r="G42" s="50">
        <v>7001</v>
      </c>
      <c r="H42" s="50">
        <v>7051</v>
      </c>
      <c r="I42" s="50">
        <v>7042</v>
      </c>
      <c r="J42" s="50">
        <v>6978</v>
      </c>
      <c r="K42" s="50">
        <v>6967</v>
      </c>
      <c r="L42" s="50">
        <v>7131</v>
      </c>
      <c r="M42" s="50">
        <v>7098</v>
      </c>
      <c r="N42" s="50">
        <v>7204.9025051219242</v>
      </c>
      <c r="O42" s="306">
        <v>7423.2352004253062</v>
      </c>
      <c r="P42" s="50">
        <v>7523.3411305677937</v>
      </c>
      <c r="Q42" s="50">
        <v>7677.4902796389151</v>
      </c>
      <c r="R42" s="50">
        <v>7737.2294937053575</v>
      </c>
      <c r="S42" s="50">
        <v>7645.7425469653135</v>
      </c>
      <c r="T42" s="50">
        <v>7496.301758288625</v>
      </c>
      <c r="U42" s="306">
        <v>7387.6740555869001</v>
      </c>
      <c r="V42" s="50">
        <v>7451.4323759461977</v>
      </c>
      <c r="W42" s="50">
        <v>7567.6805338747199</v>
      </c>
      <c r="X42" s="50">
        <v>7590.0301073733681</v>
      </c>
      <c r="Y42" s="50">
        <v>7464.3534361715147</v>
      </c>
      <c r="Z42" s="50">
        <v>7283.3988025881617</v>
      </c>
      <c r="AS42" s="46"/>
      <c r="AT42" s="211">
        <v>59</v>
      </c>
      <c r="AU42" s="69" t="s">
        <v>113</v>
      </c>
      <c r="AV42" s="10">
        <v>59</v>
      </c>
    </row>
    <row r="43" spans="1:48" x14ac:dyDescent="0.25">
      <c r="A43" t="str">
        <f t="shared" si="5"/>
        <v>10. Verv. voedingsmiddelen</v>
      </c>
      <c r="B43">
        <v>10</v>
      </c>
      <c r="C43" s="3" t="s">
        <v>13</v>
      </c>
      <c r="D43" s="50">
        <v>8186</v>
      </c>
      <c r="E43" s="50">
        <v>7871</v>
      </c>
      <c r="F43" s="50">
        <v>7500</v>
      </c>
      <c r="G43" s="50">
        <v>7129</v>
      </c>
      <c r="H43" s="50">
        <v>7137</v>
      </c>
      <c r="I43" s="50">
        <v>7335</v>
      </c>
      <c r="J43" s="50">
        <v>7378</v>
      </c>
      <c r="K43" s="50">
        <v>7481</v>
      </c>
      <c r="L43" s="50">
        <v>7758</v>
      </c>
      <c r="M43" s="50">
        <v>7695</v>
      </c>
      <c r="N43" s="50">
        <v>7664.8976868580176</v>
      </c>
      <c r="O43" s="306">
        <v>7589.541949487525</v>
      </c>
      <c r="P43" s="50">
        <v>7543.1038129237713</v>
      </c>
      <c r="Q43" s="50">
        <v>7493.0618926880834</v>
      </c>
      <c r="R43" s="50">
        <v>7579.1961007894879</v>
      </c>
      <c r="S43" s="50">
        <v>7693.3458683274857</v>
      </c>
      <c r="T43" s="50">
        <v>7926.4800347008677</v>
      </c>
      <c r="U43" s="306">
        <v>7553.1841091071701</v>
      </c>
      <c r="V43" s="50">
        <v>7471.0061648502451</v>
      </c>
      <c r="W43" s="50">
        <v>7385.8899925668165</v>
      </c>
      <c r="X43" s="50">
        <v>7435.0032710648857</v>
      </c>
      <c r="Y43" s="50">
        <v>7510.8274069075469</v>
      </c>
      <c r="Z43" s="50">
        <v>7701.3595576839707</v>
      </c>
      <c r="AB43" s="26"/>
      <c r="AC43" s="2"/>
      <c r="AD43" s="2"/>
      <c r="AE43" s="2"/>
      <c r="AF43" s="2"/>
      <c r="AG43" s="2"/>
      <c r="AH43" s="2"/>
      <c r="AI43" s="2"/>
      <c r="AJ43" s="2"/>
      <c r="AK43" s="2"/>
      <c r="AL43" s="2"/>
      <c r="AM43" s="2"/>
      <c r="AN43" s="2"/>
      <c r="AO43" s="2"/>
      <c r="AP43" s="2"/>
      <c r="AQ43" s="2"/>
      <c r="AR43" s="2"/>
      <c r="AS43" s="46"/>
      <c r="AT43" s="211">
        <v>61</v>
      </c>
      <c r="AU43" s="69" t="s">
        <v>114</v>
      </c>
      <c r="AV43" s="10">
        <v>61</v>
      </c>
    </row>
    <row r="44" spans="1:48" x14ac:dyDescent="0.25">
      <c r="A44" t="str">
        <f t="shared" si="5"/>
        <v>10. Verv. voedingsmiddelen</v>
      </c>
      <c r="B44">
        <v>10</v>
      </c>
      <c r="C44" s="3" t="s">
        <v>14</v>
      </c>
      <c r="D44" s="50">
        <v>8653</v>
      </c>
      <c r="E44" s="50">
        <v>8657</v>
      </c>
      <c r="F44" s="50">
        <v>8533</v>
      </c>
      <c r="G44" s="50">
        <v>8588</v>
      </c>
      <c r="H44" s="50">
        <v>8422</v>
      </c>
      <c r="I44" s="50">
        <v>8101</v>
      </c>
      <c r="J44" s="50">
        <v>8091</v>
      </c>
      <c r="K44" s="50">
        <v>7847</v>
      </c>
      <c r="L44" s="50">
        <v>7705</v>
      </c>
      <c r="M44" s="50">
        <v>7770</v>
      </c>
      <c r="N44" s="50">
        <v>7948.5951557701446</v>
      </c>
      <c r="O44" s="306">
        <v>7998.1227280477897</v>
      </c>
      <c r="P44" s="50">
        <v>8075.6560953585431</v>
      </c>
      <c r="Q44" s="50">
        <v>8248.6913409380613</v>
      </c>
      <c r="R44" s="50">
        <v>8216.6686384298555</v>
      </c>
      <c r="S44" s="50">
        <v>8184.5255932917225</v>
      </c>
      <c r="T44" s="50">
        <v>8104.061249694857</v>
      </c>
      <c r="U44" s="306">
        <v>7959.8075739285759</v>
      </c>
      <c r="V44" s="50">
        <v>7998.4682658435331</v>
      </c>
      <c r="W44" s="50">
        <v>8130.711810382626</v>
      </c>
      <c r="X44" s="50">
        <v>8060.3480094173428</v>
      </c>
      <c r="Y44" s="50">
        <v>7990.3542867748001</v>
      </c>
      <c r="Z44" s="50">
        <v>7873.8972769959337</v>
      </c>
      <c r="AB44" s="26"/>
      <c r="AC44" s="2"/>
      <c r="AD44" s="2"/>
      <c r="AE44" s="2"/>
      <c r="AF44" s="2"/>
      <c r="AG44" s="2"/>
      <c r="AH44" s="2"/>
      <c r="AI44" s="2"/>
      <c r="AJ44" s="2"/>
      <c r="AK44" s="2"/>
      <c r="AL44" s="2"/>
      <c r="AM44" s="2"/>
      <c r="AN44" s="2"/>
      <c r="AO44" s="2"/>
      <c r="AP44" s="2"/>
      <c r="AQ44" s="2"/>
      <c r="AR44" s="2"/>
      <c r="AS44" s="46"/>
      <c r="AT44" s="211">
        <v>62</v>
      </c>
      <c r="AU44" s="69" t="s">
        <v>115</v>
      </c>
      <c r="AV44" s="10">
        <v>62</v>
      </c>
    </row>
    <row r="45" spans="1:48" x14ac:dyDescent="0.25">
      <c r="A45" t="str">
        <f t="shared" si="5"/>
        <v>10. Verv. voedingsmiddelen</v>
      </c>
      <c r="B45">
        <v>10</v>
      </c>
      <c r="C45" s="3" t="s">
        <v>15</v>
      </c>
      <c r="D45" s="50">
        <v>7960</v>
      </c>
      <c r="E45" s="50">
        <v>8241</v>
      </c>
      <c r="F45" s="50">
        <v>8296</v>
      </c>
      <c r="G45" s="50">
        <v>8298</v>
      </c>
      <c r="H45" s="50">
        <v>8480</v>
      </c>
      <c r="I45" s="50">
        <v>8405</v>
      </c>
      <c r="J45" s="50">
        <v>8466</v>
      </c>
      <c r="K45" s="50">
        <v>8578</v>
      </c>
      <c r="L45" s="50">
        <v>8748</v>
      </c>
      <c r="M45" s="50">
        <v>8510</v>
      </c>
      <c r="N45" s="50">
        <v>8329.1840790964088</v>
      </c>
      <c r="O45" s="306">
        <v>8213.8592651037616</v>
      </c>
      <c r="P45" s="50">
        <v>8017.6717726410034</v>
      </c>
      <c r="Q45" s="50">
        <v>7813.3928111239366</v>
      </c>
      <c r="R45" s="50">
        <v>7871.0808805250626</v>
      </c>
      <c r="S45" s="50">
        <v>8052.682793005386</v>
      </c>
      <c r="T45" s="50">
        <v>8104.3117156051085</v>
      </c>
      <c r="U45" s="306">
        <v>8174.5106211335524</v>
      </c>
      <c r="V45" s="50">
        <v>7941.0381623700541</v>
      </c>
      <c r="W45" s="50">
        <v>7701.6392761932921</v>
      </c>
      <c r="X45" s="50">
        <v>7721.3349958611343</v>
      </c>
      <c r="Y45" s="50">
        <v>7861.6393512003078</v>
      </c>
      <c r="Z45" s="50">
        <v>7874.1406294075132</v>
      </c>
      <c r="AB45" s="26"/>
      <c r="AC45" s="2"/>
      <c r="AD45" s="2"/>
      <c r="AE45" s="2"/>
      <c r="AF45" s="2"/>
      <c r="AG45" s="2"/>
      <c r="AH45" s="8"/>
      <c r="AI45" s="8"/>
      <c r="AJ45" s="8"/>
      <c r="AK45" s="8"/>
      <c r="AL45" s="8"/>
      <c r="AM45" s="8"/>
      <c r="AN45" s="8"/>
      <c r="AO45" s="8"/>
      <c r="AP45" s="8"/>
      <c r="AQ45" s="8"/>
      <c r="AR45" s="8"/>
      <c r="AS45" s="46"/>
      <c r="AT45" s="211">
        <v>64</v>
      </c>
      <c r="AU45" s="69" t="s">
        <v>116</v>
      </c>
      <c r="AV45" s="10">
        <v>64</v>
      </c>
    </row>
    <row r="46" spans="1:48" x14ac:dyDescent="0.25">
      <c r="A46" t="str">
        <f t="shared" si="5"/>
        <v>10. Verv. voedingsmiddelen</v>
      </c>
      <c r="B46">
        <v>10</v>
      </c>
      <c r="C46" s="3" t="s">
        <v>16</v>
      </c>
      <c r="D46" s="50">
        <v>4800</v>
      </c>
      <c r="E46" s="50">
        <v>5082</v>
      </c>
      <c r="F46" s="50">
        <v>5488</v>
      </c>
      <c r="G46" s="50">
        <v>6066</v>
      </c>
      <c r="H46" s="50">
        <v>6702</v>
      </c>
      <c r="I46" s="50">
        <v>7213</v>
      </c>
      <c r="J46" s="50">
        <v>7645</v>
      </c>
      <c r="K46" s="50">
        <v>7836</v>
      </c>
      <c r="L46" s="50">
        <v>8105</v>
      </c>
      <c r="M46" s="50">
        <v>8351</v>
      </c>
      <c r="N46" s="50">
        <v>8122.3648546233781</v>
      </c>
      <c r="O46" s="306">
        <v>8025.6614190974906</v>
      </c>
      <c r="P46" s="50">
        <v>8037.9692854495534</v>
      </c>
      <c r="Q46" s="50">
        <v>8081.3121515914536</v>
      </c>
      <c r="R46" s="50">
        <v>7838.3283904242207</v>
      </c>
      <c r="S46" s="50">
        <v>7658.4344605070983</v>
      </c>
      <c r="T46" s="50">
        <v>7549.2537668602909</v>
      </c>
      <c r="U46" s="306">
        <v>7987.2143403720047</v>
      </c>
      <c r="V46" s="50">
        <v>7961.1416697702825</v>
      </c>
      <c r="W46" s="50">
        <v>7965.7266151094582</v>
      </c>
      <c r="X46" s="50">
        <v>7689.2056159378571</v>
      </c>
      <c r="Y46" s="50">
        <v>7476.7442442421834</v>
      </c>
      <c r="Z46" s="50">
        <v>7334.8469177069346</v>
      </c>
      <c r="AB46" s="26"/>
      <c r="AS46" s="46"/>
      <c r="AT46" s="211">
        <v>65</v>
      </c>
      <c r="AU46" s="69" t="s">
        <v>117</v>
      </c>
      <c r="AV46" s="10">
        <v>65</v>
      </c>
    </row>
    <row r="47" spans="1:48" x14ac:dyDescent="0.25">
      <c r="A47" t="str">
        <f t="shared" si="5"/>
        <v>10. Verv. voedingsmiddelen</v>
      </c>
      <c r="B47">
        <v>10</v>
      </c>
      <c r="C47" s="3" t="s">
        <v>17</v>
      </c>
      <c r="D47" s="50">
        <v>1437</v>
      </c>
      <c r="E47" s="50">
        <v>1507</v>
      </c>
      <c r="F47" s="50">
        <v>1656</v>
      </c>
      <c r="G47" s="50">
        <v>1837</v>
      </c>
      <c r="H47" s="50">
        <v>1955</v>
      </c>
      <c r="I47" s="50">
        <v>2297</v>
      </c>
      <c r="J47" s="50">
        <v>2635</v>
      </c>
      <c r="K47" s="50">
        <v>2900</v>
      </c>
      <c r="L47" s="50">
        <v>3248</v>
      </c>
      <c r="M47" s="50">
        <v>3699</v>
      </c>
      <c r="N47" s="50">
        <v>4065.7050847097194</v>
      </c>
      <c r="O47" s="306">
        <v>4234.1292071856142</v>
      </c>
      <c r="P47" s="50">
        <v>4311.4266539858627</v>
      </c>
      <c r="Q47" s="50">
        <v>4275.465490256367</v>
      </c>
      <c r="R47" s="50">
        <v>4277.3135602666571</v>
      </c>
      <c r="S47" s="50">
        <v>4157.2271206352043</v>
      </c>
      <c r="T47" s="50">
        <v>4113.257270423197</v>
      </c>
      <c r="U47" s="306">
        <v>4213.8455332973563</v>
      </c>
      <c r="V47" s="50">
        <v>4270.217659743822</v>
      </c>
      <c r="W47" s="50">
        <v>4214.3142857079547</v>
      </c>
      <c r="X47" s="50">
        <v>4195.9384463795768</v>
      </c>
      <c r="Y47" s="50">
        <v>4058.6002408850882</v>
      </c>
      <c r="Z47" s="50">
        <v>3996.4363821150068</v>
      </c>
      <c r="AB47" s="26"/>
      <c r="AS47" s="46"/>
      <c r="AT47" s="211">
        <v>66</v>
      </c>
      <c r="AU47" s="69" t="s">
        <v>118</v>
      </c>
      <c r="AV47" s="10">
        <v>66</v>
      </c>
    </row>
    <row r="48" spans="1:48" x14ac:dyDescent="0.25">
      <c r="A48" t="str">
        <f t="shared" si="5"/>
        <v>10. Verv. voedingsmiddelen</v>
      </c>
      <c r="B48">
        <v>10</v>
      </c>
      <c r="C48" s="3" t="s">
        <v>156</v>
      </c>
      <c r="D48" s="50">
        <v>335</v>
      </c>
      <c r="E48" s="50">
        <v>329</v>
      </c>
      <c r="F48" s="50">
        <v>348</v>
      </c>
      <c r="G48" s="50">
        <v>367</v>
      </c>
      <c r="H48" s="50">
        <v>411</v>
      </c>
      <c r="I48" s="50">
        <v>453</v>
      </c>
      <c r="J48" s="50">
        <v>517</v>
      </c>
      <c r="K48" s="50">
        <v>601</v>
      </c>
      <c r="L48" s="50">
        <v>712</v>
      </c>
      <c r="M48" s="50">
        <v>865</v>
      </c>
      <c r="N48" s="50">
        <v>920.94911243134106</v>
      </c>
      <c r="O48" s="306">
        <v>1219.6194325768404</v>
      </c>
      <c r="P48" s="50">
        <v>1390.130109582022</v>
      </c>
      <c r="Q48" s="50">
        <v>1605.0836198164254</v>
      </c>
      <c r="R48" s="50">
        <v>1839.8377873444365</v>
      </c>
      <c r="S48" s="50">
        <v>2036.1453700258655</v>
      </c>
      <c r="T48" s="50">
        <v>2355.4638646505514</v>
      </c>
      <c r="U48" s="306">
        <v>1213.776823240265</v>
      </c>
      <c r="V48" s="50">
        <v>1376.8431240250504</v>
      </c>
      <c r="W48" s="50">
        <v>1582.1264010115058</v>
      </c>
      <c r="X48" s="50">
        <v>1804.8352074845732</v>
      </c>
      <c r="Y48" s="50">
        <v>1987.8394539101705</v>
      </c>
      <c r="Z48" s="50">
        <v>2288.5661816330212</v>
      </c>
      <c r="AB48" s="26"/>
      <c r="AS48" s="46"/>
      <c r="AT48" s="211">
        <v>68</v>
      </c>
      <c r="AU48" s="69" t="s">
        <v>119</v>
      </c>
      <c r="AV48" s="10">
        <v>68</v>
      </c>
    </row>
    <row r="49" spans="1:48" x14ac:dyDescent="0.25">
      <c r="A49" t="str">
        <f t="shared" si="5"/>
        <v>10. Verv. voedingsmiddelen</v>
      </c>
      <c r="B49">
        <v>10</v>
      </c>
      <c r="C49" s="3" t="s">
        <v>6</v>
      </c>
      <c r="D49" s="50">
        <v>6572</v>
      </c>
      <c r="E49" s="50">
        <v>6918</v>
      </c>
      <c r="F49" s="50">
        <v>7492</v>
      </c>
      <c r="G49" s="50">
        <v>8270</v>
      </c>
      <c r="H49" s="50">
        <v>9068</v>
      </c>
      <c r="I49" s="50">
        <v>9963</v>
      </c>
      <c r="J49" s="50">
        <v>10797</v>
      </c>
      <c r="K49" s="50">
        <v>11337</v>
      </c>
      <c r="L49" s="50">
        <v>12065</v>
      </c>
      <c r="M49" s="50">
        <v>12915</v>
      </c>
      <c r="N49" s="50">
        <v>13109.019051764439</v>
      </c>
      <c r="O49" s="306">
        <v>13479.410058859947</v>
      </c>
      <c r="P49" s="50">
        <v>13739.526049017439</v>
      </c>
      <c r="Q49" s="50">
        <v>13961.861261664246</v>
      </c>
      <c r="R49" s="50">
        <v>13955.479738035316</v>
      </c>
      <c r="S49" s="50">
        <v>13851.80695116817</v>
      </c>
      <c r="T49" s="50">
        <v>14017.97490193404</v>
      </c>
      <c r="U49" s="306">
        <v>13414.836696909626</v>
      </c>
      <c r="V49" s="50">
        <v>13608.202453539154</v>
      </c>
      <c r="W49" s="50">
        <v>13762.16730182892</v>
      </c>
      <c r="X49" s="50">
        <v>13689.979269802008</v>
      </c>
      <c r="Y49" s="50">
        <v>13523.183939037443</v>
      </c>
      <c r="Z49" s="50">
        <v>13619.849481454963</v>
      </c>
      <c r="AB49" s="26"/>
      <c r="AS49" s="46"/>
      <c r="AT49" s="211">
        <v>69</v>
      </c>
      <c r="AU49" s="69" t="s">
        <v>120</v>
      </c>
      <c r="AV49" s="10">
        <v>69</v>
      </c>
    </row>
    <row r="50" spans="1:48" x14ac:dyDescent="0.25">
      <c r="A50" t="str">
        <f t="shared" si="5"/>
        <v>10. Verv. voedingsmiddelen</v>
      </c>
      <c r="B50">
        <v>10</v>
      </c>
      <c r="C50" s="3" t="s">
        <v>157</v>
      </c>
      <c r="D50" s="207">
        <v>1.0140125902511605</v>
      </c>
      <c r="E50" s="206"/>
      <c r="F50" s="206"/>
      <c r="G50" s="206"/>
      <c r="H50" s="206"/>
      <c r="I50" s="206"/>
      <c r="J50" s="206"/>
      <c r="K50" s="206"/>
      <c r="L50" s="206"/>
      <c r="M50" s="206"/>
      <c r="N50" s="206"/>
      <c r="O50" s="308"/>
      <c r="P50" s="206"/>
      <c r="Q50" s="206"/>
      <c r="R50" s="206"/>
      <c r="S50" s="206"/>
      <c r="T50" s="206"/>
      <c r="U50" s="308"/>
      <c r="V50" s="206"/>
      <c r="W50" s="206"/>
      <c r="X50" s="206"/>
      <c r="Y50" s="206"/>
      <c r="Z50" s="206"/>
      <c r="AB50" s="26"/>
      <c r="AS50" s="46"/>
      <c r="AT50" s="211">
        <v>70</v>
      </c>
      <c r="AU50" s="69" t="s">
        <v>121</v>
      </c>
      <c r="AV50" s="10">
        <v>70</v>
      </c>
    </row>
    <row r="51" spans="1:48" x14ac:dyDescent="0.25">
      <c r="A51" t="str">
        <f t="shared" si="5"/>
        <v>10. Verv. voedingsmiddelen</v>
      </c>
      <c r="B51">
        <v>10</v>
      </c>
      <c r="C51" s="3" t="s">
        <v>158</v>
      </c>
      <c r="D51" s="206"/>
      <c r="E51" s="207">
        <v>6.6250799568471352E-3</v>
      </c>
      <c r="F51" s="207">
        <v>6.4167687420071395E-3</v>
      </c>
      <c r="G51" s="207">
        <v>5.5478032605225103E-3</v>
      </c>
      <c r="H51" s="207">
        <v>-1.5656495948604965E-3</v>
      </c>
      <c r="I51" s="207">
        <v>8.7884414518812903E-4</v>
      </c>
      <c r="J51" s="207">
        <v>-3.4070817211053761E-3</v>
      </c>
      <c r="K51" s="207">
        <v>1.1023058507311223E-3</v>
      </c>
      <c r="L51" s="207">
        <v>-6.693847566544453E-3</v>
      </c>
      <c r="M51" s="207">
        <v>4.1376256260680089E-3</v>
      </c>
      <c r="N51" s="207">
        <v>2.8388581859924988E-3</v>
      </c>
      <c r="O51" s="307">
        <v>1.6054955351901823E-3</v>
      </c>
      <c r="P51" s="207">
        <v>1.6054955351900713E-3</v>
      </c>
      <c r="Q51" s="207">
        <v>1.6054955351902933E-3</v>
      </c>
      <c r="R51" s="207">
        <v>1.6054955351902933E-3</v>
      </c>
      <c r="S51" s="207">
        <v>1.6054955351899602E-3</v>
      </c>
      <c r="T51" s="207">
        <v>1.6054955351902933E-3</v>
      </c>
      <c r="U51" s="307">
        <v>4.0266273665849894E-3</v>
      </c>
      <c r="V51" s="207">
        <v>4.0266273665853225E-3</v>
      </c>
      <c r="W51" s="207">
        <v>4.0266273665851005E-3</v>
      </c>
      <c r="X51" s="207">
        <v>4.0266273665848784E-3</v>
      </c>
      <c r="Y51" s="207">
        <v>4.0266273665851005E-3</v>
      </c>
      <c r="Z51" s="207">
        <v>4.0266273665851005E-3</v>
      </c>
      <c r="AB51" s="26"/>
      <c r="AS51" s="46"/>
      <c r="AT51" s="211">
        <v>71</v>
      </c>
      <c r="AU51" s="69" t="s">
        <v>122</v>
      </c>
      <c r="AV51" s="10">
        <v>71</v>
      </c>
    </row>
    <row r="52" spans="1:48" x14ac:dyDescent="0.25">
      <c r="A52" t="str">
        <f t="shared" si="5"/>
        <v>10. Verv. voedingsmiddelen</v>
      </c>
      <c r="B52">
        <v>10</v>
      </c>
      <c r="C52" s="3" t="s">
        <v>159</v>
      </c>
      <c r="D52" s="208"/>
      <c r="E52" s="50">
        <v>386.16740718326315</v>
      </c>
      <c r="F52" s="50">
        <v>289.79973823657394</v>
      </c>
      <c r="G52" s="50">
        <v>280.92448642097997</v>
      </c>
      <c r="H52" s="50">
        <v>234.09838943433545</v>
      </c>
      <c r="I52" s="50">
        <v>213.39994525729756</v>
      </c>
      <c r="J52" s="50">
        <v>179.6905785546079</v>
      </c>
      <c r="K52" s="50">
        <v>183.9431468926156</v>
      </c>
      <c r="L52" s="50">
        <v>189.61452609513805</v>
      </c>
      <c r="M52" s="50">
        <v>219.13156892613461</v>
      </c>
      <c r="N52" s="50">
        <v>207.4409503017165</v>
      </c>
      <c r="O52" s="306">
        <v>239.31556748924268</v>
      </c>
      <c r="P52" s="50">
        <v>247.87899145777706</v>
      </c>
      <c r="Q52" s="50">
        <v>259.2276632720878</v>
      </c>
      <c r="R52" s="50">
        <v>269.66437883318901</v>
      </c>
      <c r="S52" s="50">
        <v>280.28612776607815</v>
      </c>
      <c r="T52" s="50">
        <v>290.35423349344399</v>
      </c>
      <c r="U52" s="306">
        <v>240.35411851296166</v>
      </c>
      <c r="V52" s="50">
        <v>247.76208283563508</v>
      </c>
      <c r="W52" s="50">
        <v>257.86415301168165</v>
      </c>
      <c r="X52" s="50">
        <v>266.96093527792704</v>
      </c>
      <c r="Y52" s="50">
        <v>276.14694404981492</v>
      </c>
      <c r="Z52" s="50">
        <v>284.69596073548985</v>
      </c>
      <c r="AB52" s="26"/>
      <c r="AS52" s="46"/>
      <c r="AT52" s="211">
        <v>72</v>
      </c>
      <c r="AU52" s="69" t="s">
        <v>123</v>
      </c>
      <c r="AV52" s="10">
        <v>72</v>
      </c>
    </row>
    <row r="53" spans="1:48" x14ac:dyDescent="0.25">
      <c r="A53" t="str">
        <f t="shared" si="5"/>
        <v>10. Verv. voedingsmiddelen</v>
      </c>
      <c r="B53">
        <v>10</v>
      </c>
      <c r="C53" s="3" t="s">
        <v>160</v>
      </c>
      <c r="D53" s="208"/>
      <c r="E53" s="50">
        <v>1296.9140886263185</v>
      </c>
      <c r="F53" s="50">
        <v>1279.7422221883455</v>
      </c>
      <c r="G53" s="50">
        <v>1241.0824564141624</v>
      </c>
      <c r="H53" s="50">
        <v>1142.1580111434105</v>
      </c>
      <c r="I53" s="50">
        <v>1105.8836443483208</v>
      </c>
      <c r="J53" s="50">
        <v>1086.462752670823</v>
      </c>
      <c r="K53" s="50">
        <v>1104.6040264282258</v>
      </c>
      <c r="L53" s="50">
        <v>1040.9044127443228</v>
      </c>
      <c r="M53" s="50">
        <v>1108.8214052085839</v>
      </c>
      <c r="N53" s="50">
        <v>1110.9891838706203</v>
      </c>
      <c r="O53" s="306">
        <v>1156.947516628368</v>
      </c>
      <c r="P53" s="50">
        <v>1198.346545526382</v>
      </c>
      <c r="Q53" s="50">
        <v>1253.2105805339975</v>
      </c>
      <c r="R53" s="50">
        <v>1303.6658529462925</v>
      </c>
      <c r="S53" s="50">
        <v>1355.0156509518415</v>
      </c>
      <c r="T53" s="50">
        <v>1403.6889154646128</v>
      </c>
      <c r="U53" s="306">
        <v>1165.2729582229138</v>
      </c>
      <c r="V53" s="50">
        <v>1201.1878847242715</v>
      </c>
      <c r="W53" s="50">
        <v>1250.164242071701</v>
      </c>
      <c r="X53" s="50">
        <v>1294.2668122597202</v>
      </c>
      <c r="Y53" s="50">
        <v>1338.8019659825065</v>
      </c>
      <c r="Z53" s="50">
        <v>1380.248886155319</v>
      </c>
      <c r="AB53" s="26"/>
      <c r="AS53" s="46"/>
      <c r="AT53" s="211">
        <v>73</v>
      </c>
      <c r="AU53" s="69" t="s">
        <v>124</v>
      </c>
      <c r="AV53" s="10">
        <v>73</v>
      </c>
    </row>
    <row r="54" spans="1:48" x14ac:dyDescent="0.25">
      <c r="A54" t="str">
        <f t="shared" si="5"/>
        <v>10. Verv. voedingsmiddelen</v>
      </c>
      <c r="B54">
        <v>10</v>
      </c>
      <c r="C54" s="3" t="s">
        <v>161</v>
      </c>
      <c r="D54" s="208"/>
      <c r="E54" s="50">
        <v>1330.7257378440088</v>
      </c>
      <c r="F54" s="50">
        <v>1347.841521115153</v>
      </c>
      <c r="G54" s="50">
        <v>1381.4091822320645</v>
      </c>
      <c r="H54" s="50">
        <v>1352.5036653677639</v>
      </c>
      <c r="I54" s="50">
        <v>1419.5432854776518</v>
      </c>
      <c r="J54" s="50">
        <v>1377.471605007715</v>
      </c>
      <c r="K54" s="50">
        <v>1409.0069923743822</v>
      </c>
      <c r="L54" s="50">
        <v>1389.8816054131237</v>
      </c>
      <c r="M54" s="50">
        <v>1446.0130770447734</v>
      </c>
      <c r="N54" s="50">
        <v>1370.478442674681</v>
      </c>
      <c r="O54" s="306">
        <v>1390.1493729834758</v>
      </c>
      <c r="P54" s="50">
        <v>1439.8930590518085</v>
      </c>
      <c r="Q54" s="50">
        <v>1505.8158453225701</v>
      </c>
      <c r="R54" s="50">
        <v>1566.4412101723683</v>
      </c>
      <c r="S54" s="50">
        <v>1628.1414070043486</v>
      </c>
      <c r="T54" s="50">
        <v>1686.6255708674389</v>
      </c>
      <c r="U54" s="306">
        <v>1404.7983444405766</v>
      </c>
      <c r="V54" s="50">
        <v>1448.0956928719315</v>
      </c>
      <c r="W54" s="50">
        <v>1507.1392888233243</v>
      </c>
      <c r="X54" s="50">
        <v>1560.3072759018089</v>
      </c>
      <c r="Y54" s="50">
        <v>1613.9967653709443</v>
      </c>
      <c r="Z54" s="50">
        <v>1663.9632255295348</v>
      </c>
      <c r="AA54" s="8"/>
      <c r="AB54" s="26"/>
      <c r="AC54" s="2"/>
      <c r="AS54" s="46"/>
      <c r="AT54" s="211">
        <v>74</v>
      </c>
      <c r="AU54" s="69" t="s">
        <v>125</v>
      </c>
      <c r="AV54" s="10">
        <v>74</v>
      </c>
    </row>
    <row r="55" spans="1:48" x14ac:dyDescent="0.25">
      <c r="A55" t="str">
        <f t="shared" si="5"/>
        <v>10. Verv. voedingsmiddelen</v>
      </c>
      <c r="B55">
        <v>10</v>
      </c>
      <c r="C55" s="3" t="s">
        <v>162</v>
      </c>
      <c r="D55" s="208"/>
      <c r="E55" s="50">
        <v>1238.9499328828119</v>
      </c>
      <c r="F55" s="50">
        <v>1203.6996051880071</v>
      </c>
      <c r="G55" s="50">
        <v>1172.7772387053906</v>
      </c>
      <c r="H55" s="50">
        <v>1119.9287425331795</v>
      </c>
      <c r="I55" s="50">
        <v>1138.8413614413444</v>
      </c>
      <c r="J55" s="50">
        <v>1137.6755029918313</v>
      </c>
      <c r="K55" s="50">
        <v>1219.5196492532559</v>
      </c>
      <c r="L55" s="50">
        <v>1194.7278624521896</v>
      </c>
      <c r="M55" s="50">
        <v>1328.6118790361631</v>
      </c>
      <c r="N55" s="50">
        <v>1330.1079394631545</v>
      </c>
      <c r="O55" s="306">
        <v>1305.5491357121616</v>
      </c>
      <c r="P55" s="50">
        <v>1280.0313666663756</v>
      </c>
      <c r="Q55" s="50">
        <v>1280.7997020172722</v>
      </c>
      <c r="R55" s="50">
        <v>1271.5323742860471</v>
      </c>
      <c r="S55" s="50">
        <v>1285.9105968848735</v>
      </c>
      <c r="T55" s="50">
        <v>1323.4528738168351</v>
      </c>
      <c r="U55" s="306">
        <v>1322.885217956592</v>
      </c>
      <c r="V55" s="50">
        <v>1290.8151650129398</v>
      </c>
      <c r="W55" s="50">
        <v>1285.4025877730601</v>
      </c>
      <c r="X55" s="50">
        <v>1269.9887655951452</v>
      </c>
      <c r="Y55" s="50">
        <v>1278.196833313443</v>
      </c>
      <c r="Z55" s="50">
        <v>1309.2119126384523</v>
      </c>
      <c r="AA55" s="27"/>
      <c r="AC55" s="2"/>
      <c r="AS55" s="46"/>
      <c r="AT55" s="211">
        <v>77</v>
      </c>
      <c r="AU55" s="69" t="s">
        <v>126</v>
      </c>
      <c r="AV55" s="10">
        <v>77</v>
      </c>
    </row>
    <row r="56" spans="1:48" x14ac:dyDescent="0.25">
      <c r="A56" t="str">
        <f t="shared" si="5"/>
        <v>10. Verv. voedingsmiddelen</v>
      </c>
      <c r="B56">
        <v>10</v>
      </c>
      <c r="C56" s="3" t="s">
        <v>163</v>
      </c>
      <c r="D56" s="208"/>
      <c r="E56" s="50">
        <v>1062.883656850827</v>
      </c>
      <c r="F56" s="50">
        <v>1068.7654097956729</v>
      </c>
      <c r="G56" s="50">
        <v>1065.8720264528004</v>
      </c>
      <c r="H56" s="50">
        <v>1013.1859041942292</v>
      </c>
      <c r="I56" s="50">
        <v>1037.6580380126341</v>
      </c>
      <c r="J56" s="50">
        <v>1006.1520660962168</v>
      </c>
      <c r="K56" s="50">
        <v>1028.4743334031994</v>
      </c>
      <c r="L56" s="50">
        <v>972.53726317452811</v>
      </c>
      <c r="M56" s="50">
        <v>1072.6695817837076</v>
      </c>
      <c r="N56" s="50">
        <v>1058.4869568299284</v>
      </c>
      <c r="O56" s="306">
        <v>1065.5425007164642</v>
      </c>
      <c r="P56" s="50">
        <v>1097.8320099744094</v>
      </c>
      <c r="Q56" s="50">
        <v>1112.6368075500541</v>
      </c>
      <c r="R56" s="50">
        <v>1135.4341278007851</v>
      </c>
      <c r="S56" s="50">
        <v>1144.2690386829133</v>
      </c>
      <c r="T56" s="50">
        <v>1130.7389138903873</v>
      </c>
      <c r="U56" s="306">
        <v>1082.9865195137113</v>
      </c>
      <c r="V56" s="50">
        <v>1110.4593583430351</v>
      </c>
      <c r="W56" s="50">
        <v>1120.0430274359696</v>
      </c>
      <c r="X56" s="50">
        <v>1137.5165724097401</v>
      </c>
      <c r="Y56" s="50">
        <v>1140.8759914717916</v>
      </c>
      <c r="Z56" s="50">
        <v>1121.9852236047445</v>
      </c>
      <c r="AC56" s="2"/>
      <c r="AS56" s="46"/>
      <c r="AT56" s="211">
        <v>78</v>
      </c>
      <c r="AU56" s="69" t="s">
        <v>127</v>
      </c>
      <c r="AV56" s="10">
        <v>78</v>
      </c>
    </row>
    <row r="57" spans="1:48" x14ac:dyDescent="0.25">
      <c r="A57" t="str">
        <f t="shared" si="5"/>
        <v>10. Verv. voedingsmiddelen</v>
      </c>
      <c r="B57">
        <v>10</v>
      </c>
      <c r="C57" s="3" t="s">
        <v>164</v>
      </c>
      <c r="D57" s="208"/>
      <c r="E57" s="50">
        <v>1033.2355632573372</v>
      </c>
      <c r="F57" s="50">
        <v>991.83669789324006</v>
      </c>
      <c r="G57" s="50">
        <v>938.56918173212534</v>
      </c>
      <c r="H57" s="50">
        <v>841.42948746975071</v>
      </c>
      <c r="I57" s="50">
        <v>859.8200721301489</v>
      </c>
      <c r="J57" s="50">
        <v>852.23657839377802</v>
      </c>
      <c r="K57" s="50">
        <v>890.50290981984188</v>
      </c>
      <c r="L57" s="50">
        <v>844.61168330111593</v>
      </c>
      <c r="M57" s="50">
        <v>959.91580349561241</v>
      </c>
      <c r="N57" s="50">
        <v>942.12664810865215</v>
      </c>
      <c r="O57" s="306">
        <v>928.98751463718963</v>
      </c>
      <c r="P57" s="50">
        <v>919.85438044108673</v>
      </c>
      <c r="Q57" s="50">
        <v>914.2260666875062</v>
      </c>
      <c r="R57" s="50">
        <v>908.1609734525199</v>
      </c>
      <c r="S57" s="50">
        <v>918.60046099408783</v>
      </c>
      <c r="T57" s="50">
        <v>932.43544133875389</v>
      </c>
      <c r="U57" s="306">
        <v>947.54524241122601</v>
      </c>
      <c r="V57" s="50">
        <v>933.73505557833118</v>
      </c>
      <c r="W57" s="50">
        <v>923.57610456645978</v>
      </c>
      <c r="X57" s="50">
        <v>913.05392574628945</v>
      </c>
      <c r="Y57" s="50">
        <v>919.12537709258288</v>
      </c>
      <c r="Z57" s="50">
        <v>928.49886152941269</v>
      </c>
      <c r="AC57" s="2"/>
      <c r="AS57" s="46"/>
      <c r="AT57" s="211">
        <v>79</v>
      </c>
      <c r="AU57" t="s">
        <v>128</v>
      </c>
      <c r="AV57" s="10">
        <v>79</v>
      </c>
    </row>
    <row r="58" spans="1:48" x14ac:dyDescent="0.25">
      <c r="A58" t="str">
        <f t="shared" si="5"/>
        <v>10. Verv. voedingsmiddelen</v>
      </c>
      <c r="B58">
        <v>10</v>
      </c>
      <c r="C58" s="3" t="s">
        <v>165</v>
      </c>
      <c r="D58" s="208"/>
      <c r="E58" s="50">
        <v>940.18976351894617</v>
      </c>
      <c r="F58" s="50">
        <v>938.82103242997027</v>
      </c>
      <c r="G58" s="50">
        <v>917.95878853239162</v>
      </c>
      <c r="H58" s="50">
        <v>862.78521778810546</v>
      </c>
      <c r="I58" s="50">
        <v>866.69571260978216</v>
      </c>
      <c r="J58" s="50">
        <v>798.94178625649681</v>
      </c>
      <c r="K58" s="50">
        <v>834.44101497227075</v>
      </c>
      <c r="L58" s="50">
        <v>748.10039101727466</v>
      </c>
      <c r="M58" s="50">
        <v>818.01920169944231</v>
      </c>
      <c r="N58" s="50">
        <v>814.82865449933058</v>
      </c>
      <c r="O58" s="306">
        <v>823.75416961316887</v>
      </c>
      <c r="P58" s="50">
        <v>828.88696897896671</v>
      </c>
      <c r="Q58" s="50">
        <v>836.92215423557559</v>
      </c>
      <c r="R58" s="50">
        <v>854.85469479687129</v>
      </c>
      <c r="S58" s="50">
        <v>851.53601593645794</v>
      </c>
      <c r="T58" s="50">
        <v>848.20486534472627</v>
      </c>
      <c r="U58" s="306">
        <v>842.99876635967462</v>
      </c>
      <c r="V58" s="50">
        <v>844.18791418897695</v>
      </c>
      <c r="W58" s="50">
        <v>848.2881249749355</v>
      </c>
      <c r="X58" s="50">
        <v>862.31338890154825</v>
      </c>
      <c r="Y58" s="50">
        <v>854.85086297744988</v>
      </c>
      <c r="Z58" s="50">
        <v>847.42758619906829</v>
      </c>
      <c r="AS58" s="47"/>
      <c r="AT58" s="211">
        <v>80</v>
      </c>
      <c r="AU58" s="69" t="s">
        <v>129</v>
      </c>
      <c r="AV58" s="10">
        <v>80</v>
      </c>
    </row>
    <row r="59" spans="1:48" x14ac:dyDescent="0.25">
      <c r="A59" t="str">
        <f t="shared" si="5"/>
        <v>10. Verv. voedingsmiddelen</v>
      </c>
      <c r="B59">
        <v>10</v>
      </c>
      <c r="C59" s="3" t="s">
        <v>166</v>
      </c>
      <c r="D59" s="206"/>
      <c r="E59" s="50">
        <v>676.71915450587687</v>
      </c>
      <c r="F59" s="50">
        <v>698.89166811806786</v>
      </c>
      <c r="G59" s="50">
        <v>696.34709667060179</v>
      </c>
      <c r="H59" s="50">
        <v>637.48754026155905</v>
      </c>
      <c r="I59" s="50">
        <v>672.19885878570392</v>
      </c>
      <c r="J59" s="50">
        <v>630.23049687845423</v>
      </c>
      <c r="K59" s="50">
        <v>672.98092331796772</v>
      </c>
      <c r="L59" s="50">
        <v>615.00864515050421</v>
      </c>
      <c r="M59" s="50">
        <v>721.95069971753651</v>
      </c>
      <c r="N59" s="50">
        <v>691.25664027337029</v>
      </c>
      <c r="O59" s="306">
        <v>666.2962849557174</v>
      </c>
      <c r="P59" s="50">
        <v>657.07083209060875</v>
      </c>
      <c r="Q59" s="50">
        <v>641.37673815039182</v>
      </c>
      <c r="R59" s="50">
        <v>625.03536403008297</v>
      </c>
      <c r="S59" s="50">
        <v>629.65014333657973</v>
      </c>
      <c r="T59" s="50">
        <v>644.17745819448851</v>
      </c>
      <c r="U59" s="306">
        <v>686.46233765916463</v>
      </c>
      <c r="V59" s="50">
        <v>673.71469004822291</v>
      </c>
      <c r="W59" s="50">
        <v>654.47270328218838</v>
      </c>
      <c r="X59" s="50">
        <v>634.74228101305505</v>
      </c>
      <c r="Y59" s="50">
        <v>636.36553361939525</v>
      </c>
      <c r="Z59" s="50">
        <v>647.9289298458765</v>
      </c>
      <c r="AS59" s="46"/>
      <c r="AT59" s="211">
        <v>81</v>
      </c>
      <c r="AU59" s="1" t="s">
        <v>71</v>
      </c>
      <c r="AV59" s="10">
        <v>81</v>
      </c>
    </row>
    <row r="60" spans="1:48" x14ac:dyDescent="0.25">
      <c r="A60" t="str">
        <f t="shared" si="5"/>
        <v>10. Verv. voedingsmiddelen</v>
      </c>
      <c r="B60">
        <v>10</v>
      </c>
      <c r="C60" s="3" t="s">
        <v>167</v>
      </c>
      <c r="D60" s="206"/>
      <c r="E60" s="50">
        <v>452.47543303526209</v>
      </c>
      <c r="F60" s="50">
        <v>477.99972713226686</v>
      </c>
      <c r="G60" s="50">
        <v>511.41815059422009</v>
      </c>
      <c r="H60" s="50">
        <v>522.13086303765397</v>
      </c>
      <c r="I60" s="50">
        <v>593.25755096574596</v>
      </c>
      <c r="J60" s="50">
        <v>607.57662166762543</v>
      </c>
      <c r="K60" s="50">
        <v>678.43978478261363</v>
      </c>
      <c r="L60" s="50">
        <v>634.29902835676887</v>
      </c>
      <c r="M60" s="50">
        <v>743.86280447211834</v>
      </c>
      <c r="N60" s="50">
        <v>755.59424975773322</v>
      </c>
      <c r="O60" s="306">
        <v>724.88963617249078</v>
      </c>
      <c r="P60" s="50">
        <v>716.25922871731518</v>
      </c>
      <c r="Q60" s="50">
        <v>717.3576581675685</v>
      </c>
      <c r="R60" s="50">
        <v>721.22584126825632</v>
      </c>
      <c r="S60" s="50">
        <v>699.54048073829927</v>
      </c>
      <c r="T60" s="50">
        <v>683.48564353986762</v>
      </c>
      <c r="U60" s="306">
        <v>744.55495226822188</v>
      </c>
      <c r="V60" s="50">
        <v>732.16607458438364</v>
      </c>
      <c r="W60" s="50">
        <v>729.77606424098781</v>
      </c>
      <c r="X60" s="50">
        <v>730.19635362951544</v>
      </c>
      <c r="Y60" s="50">
        <v>704.84843057701119</v>
      </c>
      <c r="Z60" s="50">
        <v>685.37267822002741</v>
      </c>
      <c r="AS60" s="47"/>
      <c r="AT60" s="211">
        <v>82</v>
      </c>
      <c r="AU60" s="69" t="s">
        <v>130</v>
      </c>
      <c r="AV60" s="10">
        <v>82</v>
      </c>
    </row>
    <row r="61" spans="1:48" x14ac:dyDescent="0.25">
      <c r="A61" t="str">
        <f t="shared" si="5"/>
        <v>10. Verv. voedingsmiddelen</v>
      </c>
      <c r="B61">
        <v>10</v>
      </c>
      <c r="C61" s="3" t="s">
        <v>168</v>
      </c>
      <c r="D61" s="206"/>
      <c r="E61" s="50">
        <v>318.93498142275297</v>
      </c>
      <c r="F61" s="50">
        <v>334.15720722198404</v>
      </c>
      <c r="G61" s="50">
        <v>365.75696871648063</v>
      </c>
      <c r="H61" s="50">
        <v>392.66661580766561</v>
      </c>
      <c r="I61" s="50">
        <v>422.66860633092205</v>
      </c>
      <c r="J61" s="50">
        <v>486.76381587700513</v>
      </c>
      <c r="K61" s="50">
        <v>570.27259534447899</v>
      </c>
      <c r="L61" s="50">
        <v>605.01564332481132</v>
      </c>
      <c r="M61" s="50">
        <v>712.79814545339389</v>
      </c>
      <c r="N61" s="50">
        <v>806.96936294362627</v>
      </c>
      <c r="O61" s="306">
        <v>881.95481158454447</v>
      </c>
      <c r="P61" s="50">
        <v>918.49028627088012</v>
      </c>
      <c r="Q61" s="50">
        <v>935.25806792456365</v>
      </c>
      <c r="R61" s="50">
        <v>927.45717712687986</v>
      </c>
      <c r="S61" s="50">
        <v>927.85807050299911</v>
      </c>
      <c r="T61" s="50">
        <v>901.80826830821627</v>
      </c>
      <c r="U61" s="306">
        <v>891.7984195821989</v>
      </c>
      <c r="V61" s="50">
        <v>924.29251720465118</v>
      </c>
      <c r="W61" s="50">
        <v>936.65754915507648</v>
      </c>
      <c r="X61" s="50">
        <v>924.3953364328612</v>
      </c>
      <c r="Y61" s="50">
        <v>920.36465931041812</v>
      </c>
      <c r="Z61" s="50">
        <v>890.23999653818339</v>
      </c>
      <c r="AS61" s="46"/>
      <c r="AT61" s="211">
        <v>84</v>
      </c>
      <c r="AU61" s="69" t="s">
        <v>131</v>
      </c>
      <c r="AV61" s="10">
        <v>84</v>
      </c>
    </row>
    <row r="62" spans="1:48" x14ac:dyDescent="0.25">
      <c r="A62" t="str">
        <f t="shared" si="5"/>
        <v>10. Verv. voedingsmiddelen</v>
      </c>
      <c r="B62">
        <v>10</v>
      </c>
      <c r="C62" s="3" t="s">
        <v>169</v>
      </c>
      <c r="D62" s="206"/>
      <c r="E62" s="50">
        <v>87.853213940507615</v>
      </c>
      <c r="F62" s="50">
        <v>86.211189151890778</v>
      </c>
      <c r="G62" s="50">
        <v>90.887550847877975</v>
      </c>
      <c r="H62" s="50">
        <v>93.239164989348055</v>
      </c>
      <c r="I62" s="50">
        <v>105.42238940841898</v>
      </c>
      <c r="J62" s="50">
        <v>114.25395587943959</v>
      </c>
      <c r="K62" s="50">
        <v>132.7271484953244</v>
      </c>
      <c r="L62" s="50">
        <v>149.60661285171054</v>
      </c>
      <c r="M62" s="50">
        <v>184.94979319004173</v>
      </c>
      <c r="N62" s="50">
        <v>223.56978401459605</v>
      </c>
      <c r="O62" s="306">
        <v>236.8946492350895</v>
      </c>
      <c r="P62" s="50">
        <v>313.72126188148007</v>
      </c>
      <c r="Q62" s="50">
        <v>357.58152134070377</v>
      </c>
      <c r="R62" s="50">
        <v>412.87375814453321</v>
      </c>
      <c r="S62" s="50">
        <v>473.259294568153</v>
      </c>
      <c r="T62" s="50">
        <v>523.7552615154832</v>
      </c>
      <c r="U62" s="306">
        <v>239.12438844629182</v>
      </c>
      <c r="V62" s="50">
        <v>315.1570881059402</v>
      </c>
      <c r="W62" s="50">
        <v>357.49724450005118</v>
      </c>
      <c r="X62" s="50">
        <v>410.79903653722653</v>
      </c>
      <c r="Y62" s="50">
        <v>468.62536638609362</v>
      </c>
      <c r="Z62" s="50">
        <v>516.14240931375912</v>
      </c>
      <c r="AS62" s="46"/>
      <c r="AT62" s="211">
        <v>85</v>
      </c>
      <c r="AU62" s="69" t="s">
        <v>132</v>
      </c>
      <c r="AV62" s="10">
        <v>85</v>
      </c>
    </row>
    <row r="63" spans="1:48" x14ac:dyDescent="0.25">
      <c r="A63" t="str">
        <f t="shared" si="5"/>
        <v>10. Verv. voedingsmiddelen</v>
      </c>
      <c r="B63">
        <v>10</v>
      </c>
      <c r="C63" s="3" t="s">
        <v>26</v>
      </c>
      <c r="D63" s="208"/>
      <c r="E63" s="50">
        <v>859.26362839852277</v>
      </c>
      <c r="F63" s="50">
        <v>898.36812350614173</v>
      </c>
      <c r="G63" s="50">
        <v>968.06267015857861</v>
      </c>
      <c r="H63" s="50">
        <v>1008.0366438346676</v>
      </c>
      <c r="I63" s="50">
        <v>1121.3485467050868</v>
      </c>
      <c r="J63" s="50">
        <v>1208.5943934240702</v>
      </c>
      <c r="K63" s="50">
        <v>1381.4395286224171</v>
      </c>
      <c r="L63" s="50">
        <v>1388.9212845332906</v>
      </c>
      <c r="M63" s="50">
        <v>1641.610743115554</v>
      </c>
      <c r="N63" s="50">
        <v>1786.1333967159555</v>
      </c>
      <c r="O63" s="306">
        <v>1843.7390969921246</v>
      </c>
      <c r="P63" s="50">
        <v>1948.4707768696753</v>
      </c>
      <c r="Q63" s="50">
        <v>2010.1972474328361</v>
      </c>
      <c r="R63" s="50">
        <v>2061.556776539669</v>
      </c>
      <c r="S63" s="50">
        <v>2100.6578458094514</v>
      </c>
      <c r="T63" s="50">
        <v>2109.0491733635672</v>
      </c>
      <c r="U63" s="306">
        <v>1875.4777602967126</v>
      </c>
      <c r="V63" s="50">
        <v>1971.6156798949751</v>
      </c>
      <c r="W63" s="50">
        <v>2023.9308578961154</v>
      </c>
      <c r="X63" s="50">
        <v>2065.3907265996031</v>
      </c>
      <c r="Y63" s="50">
        <v>2093.8384562735228</v>
      </c>
      <c r="Z63" s="50">
        <v>2091.7550840719696</v>
      </c>
      <c r="AS63" s="46"/>
      <c r="AT63" s="211">
        <v>86</v>
      </c>
      <c r="AU63" s="69" t="s">
        <v>133</v>
      </c>
      <c r="AV63" s="10">
        <v>86</v>
      </c>
    </row>
    <row r="64" spans="1:48" x14ac:dyDescent="0.25">
      <c r="A64" t="str">
        <f t="shared" si="5"/>
        <v>10. Verv. voedingsmiddelen</v>
      </c>
      <c r="B64">
        <v>10</v>
      </c>
      <c r="C64" s="3" t="s">
        <v>19</v>
      </c>
      <c r="D64" s="208"/>
      <c r="E64" s="50">
        <v>8825.048933067912</v>
      </c>
      <c r="F64" s="50">
        <v>8717.7660184711731</v>
      </c>
      <c r="G64" s="50">
        <v>8663.0031273190962</v>
      </c>
      <c r="H64" s="50">
        <v>8211.6136020270023</v>
      </c>
      <c r="I64" s="50">
        <v>8435.3894647679717</v>
      </c>
      <c r="J64" s="50">
        <v>8277.4557602739915</v>
      </c>
      <c r="K64" s="50">
        <v>8724.9125250841753</v>
      </c>
      <c r="L64" s="50">
        <v>8384.3076738814871</v>
      </c>
      <c r="M64" s="50">
        <v>9316.7439600275102</v>
      </c>
      <c r="N64" s="50">
        <v>9311.8488127374094</v>
      </c>
      <c r="O64" s="306">
        <v>9420.2811597279124</v>
      </c>
      <c r="P64" s="50">
        <v>9618.2649310570905</v>
      </c>
      <c r="Q64" s="50">
        <v>9814.4128052022916</v>
      </c>
      <c r="R64" s="50">
        <v>9996.3457528578256</v>
      </c>
      <c r="S64" s="50">
        <v>10194.067287366634</v>
      </c>
      <c r="T64" s="50">
        <v>10368.727445774253</v>
      </c>
      <c r="U64" s="306">
        <v>9568.7812653735327</v>
      </c>
      <c r="V64" s="50">
        <v>9721.5735234983167</v>
      </c>
      <c r="W64" s="50">
        <v>9870.881089835435</v>
      </c>
      <c r="X64" s="50">
        <v>10004.540683704838</v>
      </c>
      <c r="Y64" s="50">
        <v>10152.198730151451</v>
      </c>
      <c r="Z64" s="50">
        <v>10275.715670309866</v>
      </c>
      <c r="AS64" s="46"/>
      <c r="AT64" s="211">
        <v>87</v>
      </c>
      <c r="AU64" s="69" t="s">
        <v>134</v>
      </c>
      <c r="AV64" s="10">
        <v>87</v>
      </c>
    </row>
    <row r="65" spans="1:48" x14ac:dyDescent="0.25">
      <c r="A65" t="str">
        <f t="shared" si="5"/>
        <v>10. Verv. voedingsmiddelen</v>
      </c>
      <c r="B65">
        <v>10</v>
      </c>
      <c r="C65" s="3" t="s">
        <v>20</v>
      </c>
      <c r="D65" s="208"/>
      <c r="E65" s="207">
        <v>9.7366443508184727E-2</v>
      </c>
      <c r="F65" s="207">
        <v>0.10305026787856916</v>
      </c>
      <c r="G65" s="207">
        <v>0.11174677602340437</v>
      </c>
      <c r="H65" s="207">
        <v>0.12275743753771343</v>
      </c>
      <c r="I65" s="207">
        <v>0.1329338202330331</v>
      </c>
      <c r="J65" s="207">
        <v>0.1460103718372594</v>
      </c>
      <c r="K65" s="207">
        <v>0.15833276547481367</v>
      </c>
      <c r="L65" s="207">
        <v>0.16565724190442241</v>
      </c>
      <c r="M65" s="207">
        <v>0.17620004908997269</v>
      </c>
      <c r="N65" s="207">
        <v>0.19181297212136383</v>
      </c>
      <c r="O65" s="307">
        <v>0.19572017710832079</v>
      </c>
      <c r="P65" s="207">
        <v>0.20258027729909178</v>
      </c>
      <c r="Q65" s="207">
        <v>0.20482093909554097</v>
      </c>
      <c r="R65" s="207">
        <v>0.2062310395726655</v>
      </c>
      <c r="S65" s="207">
        <v>0.2060667039556201</v>
      </c>
      <c r="T65" s="207">
        <v>0.20340482324309764</v>
      </c>
      <c r="U65" s="307">
        <v>0.19599964805167905</v>
      </c>
      <c r="V65" s="207">
        <v>0.20280828768401757</v>
      </c>
      <c r="W65" s="207">
        <v>0.20504054698625265</v>
      </c>
      <c r="X65" s="207">
        <v>0.20644533236429968</v>
      </c>
      <c r="Y65" s="207">
        <v>0.20624482557211396</v>
      </c>
      <c r="Z65" s="207">
        <v>0.20356295864781282</v>
      </c>
      <c r="AS65" s="46"/>
      <c r="AT65" s="211">
        <v>88</v>
      </c>
      <c r="AU65" s="70" t="s">
        <v>135</v>
      </c>
      <c r="AV65" s="10">
        <v>88</v>
      </c>
    </row>
    <row r="66" spans="1:48" x14ac:dyDescent="0.25">
      <c r="A66" t="str">
        <f t="shared" si="5"/>
        <v>10. Verv. voedingsmiddelen</v>
      </c>
      <c r="B66">
        <v>10</v>
      </c>
      <c r="C66" s="3" t="s">
        <v>29</v>
      </c>
      <c r="D66" s="208"/>
      <c r="E66" s="50">
        <v>8825.048933067912</v>
      </c>
      <c r="F66" s="50">
        <v>8717.7660184711731</v>
      </c>
      <c r="G66" s="50">
        <v>8663.0031273190962</v>
      </c>
      <c r="H66" s="50">
        <v>8211.6136020270023</v>
      </c>
      <c r="I66" s="50">
        <v>8435.3894647679717</v>
      </c>
      <c r="J66" s="50">
        <v>8277.4557602739915</v>
      </c>
      <c r="K66" s="50">
        <v>8724.9125250841753</v>
      </c>
      <c r="L66" s="50">
        <v>8384.3076738814871</v>
      </c>
      <c r="M66" s="50">
        <v>9316.7439600275102</v>
      </c>
      <c r="N66" s="50">
        <v>9311.8488127374094</v>
      </c>
      <c r="O66" s="306">
        <v>9420.2811597279124</v>
      </c>
      <c r="P66" s="50">
        <v>9618.2649310570905</v>
      </c>
      <c r="Q66" s="50">
        <v>9814.4128052022916</v>
      </c>
      <c r="R66" s="50">
        <v>9996.3457528578256</v>
      </c>
      <c r="S66" s="50">
        <v>10194.067287366634</v>
      </c>
      <c r="T66" s="50">
        <v>10368.727445774253</v>
      </c>
      <c r="U66" s="306">
        <v>9568.7812653735327</v>
      </c>
      <c r="V66" s="50">
        <v>9721.5735234983167</v>
      </c>
      <c r="W66" s="50">
        <v>9870.881089835435</v>
      </c>
      <c r="X66" s="50">
        <v>10004.540683704838</v>
      </c>
      <c r="Y66" s="50">
        <v>10152.198730151451</v>
      </c>
      <c r="Z66" s="50">
        <v>10275.715670309866</v>
      </c>
      <c r="AS66" s="46"/>
      <c r="AT66" s="211">
        <v>90</v>
      </c>
      <c r="AU66" s="1" t="s">
        <v>136</v>
      </c>
      <c r="AV66" s="10">
        <v>90</v>
      </c>
    </row>
    <row r="67" spans="1:48" x14ac:dyDescent="0.25">
      <c r="A67" t="str">
        <f t="shared" ref="A67:A130" si="10">VLOOKUP(B67,$AT$3:$AU$70,2)</f>
        <v>11. Verv. dranken</v>
      </c>
      <c r="B67">
        <v>11</v>
      </c>
      <c r="C67" s="3" t="s">
        <v>25</v>
      </c>
      <c r="D67" s="50">
        <v>5818</v>
      </c>
      <c r="E67" s="50">
        <v>5933</v>
      </c>
      <c r="F67" s="50">
        <v>6025</v>
      </c>
      <c r="G67" s="50">
        <v>6097</v>
      </c>
      <c r="H67" s="50">
        <v>6161</v>
      </c>
      <c r="I67" s="50">
        <v>6699</v>
      </c>
      <c r="J67" s="50">
        <v>6868</v>
      </c>
      <c r="K67" s="50">
        <v>6811</v>
      </c>
      <c r="L67" s="50">
        <v>7016</v>
      </c>
      <c r="M67" s="50">
        <v>7087</v>
      </c>
      <c r="N67" s="50">
        <v>6939.7059866755453</v>
      </c>
      <c r="O67" s="306">
        <v>7063.1398700710788</v>
      </c>
      <c r="P67" s="50">
        <v>7188.769224513856</v>
      </c>
      <c r="Q67" s="50">
        <v>7316.6331000036489</v>
      </c>
      <c r="R67" s="50">
        <v>7446.771241107579</v>
      </c>
      <c r="S67" s="50">
        <v>7579.2240993141004</v>
      </c>
      <c r="T67" s="50">
        <v>7714.0328456067564</v>
      </c>
      <c r="U67" s="306">
        <v>7020.0679944339081</v>
      </c>
      <c r="V67" s="50">
        <v>7101.3605967020867</v>
      </c>
      <c r="W67" s="50">
        <v>7183.5945697929928</v>
      </c>
      <c r="X67" s="50">
        <v>7266.7808148095746</v>
      </c>
      <c r="Y67" s="50">
        <v>7350.9303590898799</v>
      </c>
      <c r="Z67" s="50">
        <v>7436.0543576688633</v>
      </c>
      <c r="AS67" s="46"/>
      <c r="AT67" s="211">
        <v>91</v>
      </c>
      <c r="AU67" s="69" t="s">
        <v>137</v>
      </c>
      <c r="AV67" s="10">
        <v>91</v>
      </c>
    </row>
    <row r="68" spans="1:48" x14ac:dyDescent="0.25">
      <c r="A68" t="str">
        <f t="shared" si="10"/>
        <v>11. Verv. dranken</v>
      </c>
      <c r="B68">
        <v>11</v>
      </c>
      <c r="C68" s="3" t="s">
        <v>154</v>
      </c>
      <c r="D68" s="206"/>
      <c r="E68" s="50">
        <v>115</v>
      </c>
      <c r="F68" s="50">
        <v>92</v>
      </c>
      <c r="G68" s="50">
        <v>72</v>
      </c>
      <c r="H68" s="50">
        <v>64</v>
      </c>
      <c r="I68" s="50">
        <v>538</v>
      </c>
      <c r="J68" s="50">
        <v>169</v>
      </c>
      <c r="K68" s="50">
        <v>-57</v>
      </c>
      <c r="L68" s="50">
        <v>205</v>
      </c>
      <c r="M68" s="50">
        <v>71</v>
      </c>
      <c r="N68" s="50">
        <v>-147.29401332445468</v>
      </c>
      <c r="O68" s="306">
        <v>123.43388339553348</v>
      </c>
      <c r="P68" s="50">
        <v>125.62935444277718</v>
      </c>
      <c r="Q68" s="50">
        <v>127.86387548979292</v>
      </c>
      <c r="R68" s="50">
        <v>130.13814110393014</v>
      </c>
      <c r="S68" s="50">
        <v>132.45285820652134</v>
      </c>
      <c r="T68" s="50">
        <v>134.808746292656</v>
      </c>
      <c r="U68" s="306">
        <v>80.362007758362779</v>
      </c>
      <c r="V68" s="50">
        <v>81.292602268178598</v>
      </c>
      <c r="W68" s="50">
        <v>82.233973090906147</v>
      </c>
      <c r="X68" s="50">
        <v>83.186245016581779</v>
      </c>
      <c r="Y68" s="50">
        <v>84.149544280305236</v>
      </c>
      <c r="Z68" s="50">
        <v>85.123998578983446</v>
      </c>
      <c r="AS68" s="46"/>
      <c r="AT68" s="211">
        <v>93</v>
      </c>
      <c r="AU68" s="69" t="s">
        <v>138</v>
      </c>
      <c r="AV68" s="10">
        <v>93</v>
      </c>
    </row>
    <row r="69" spans="1:48" x14ac:dyDescent="0.25">
      <c r="A69" t="str">
        <f t="shared" si="10"/>
        <v>11. Verv. dranken</v>
      </c>
      <c r="B69">
        <v>11</v>
      </c>
      <c r="C69" s="3" t="s">
        <v>155</v>
      </c>
      <c r="D69" s="206"/>
      <c r="E69" s="207">
        <v>1.0197662426950842</v>
      </c>
      <c r="F69" s="207">
        <v>1.0155064891286028</v>
      </c>
      <c r="G69" s="207">
        <v>1.0119502074688798</v>
      </c>
      <c r="H69" s="207">
        <v>1.0104969657208462</v>
      </c>
      <c r="I69" s="207">
        <v>1.0873234864470054</v>
      </c>
      <c r="J69" s="207">
        <v>1.0252276459173011</v>
      </c>
      <c r="K69" s="207">
        <v>0.99170064065230057</v>
      </c>
      <c r="L69" s="207">
        <v>1.030098370283365</v>
      </c>
      <c r="M69" s="207">
        <v>1.0101197263397947</v>
      </c>
      <c r="N69" s="207">
        <v>0.97921630967624462</v>
      </c>
      <c r="O69" s="307">
        <v>1.0177866156912887</v>
      </c>
      <c r="P69" s="207">
        <v>1.0177866156912894</v>
      </c>
      <c r="Q69" s="207">
        <v>1.0177866156912889</v>
      </c>
      <c r="R69" s="207">
        <v>1.0177866156912891</v>
      </c>
      <c r="S69" s="207">
        <v>1.0177866156912887</v>
      </c>
      <c r="T69" s="207">
        <v>1.0177866156912889</v>
      </c>
      <c r="U69" s="307">
        <v>1.0115800306111902</v>
      </c>
      <c r="V69" s="207">
        <v>1.0115800306111897</v>
      </c>
      <c r="W69" s="207">
        <v>1.0115800306111897</v>
      </c>
      <c r="X69" s="207">
        <v>1.0115800306111902</v>
      </c>
      <c r="Y69" s="207">
        <v>1.0115800306111904</v>
      </c>
      <c r="Z69" s="207">
        <v>1.0115800306111895</v>
      </c>
      <c r="AS69" s="46"/>
      <c r="AT69" s="211">
        <v>94</v>
      </c>
      <c r="AU69" s="69" t="s">
        <v>139</v>
      </c>
      <c r="AV69" s="10">
        <v>94</v>
      </c>
    </row>
    <row r="70" spans="1:48" x14ac:dyDescent="0.25">
      <c r="A70" t="str">
        <f t="shared" si="10"/>
        <v>11. Verv. dranken</v>
      </c>
      <c r="B70">
        <v>11</v>
      </c>
      <c r="C70" s="3" t="s">
        <v>8</v>
      </c>
      <c r="D70" s="50">
        <v>4</v>
      </c>
      <c r="E70" s="50">
        <v>6</v>
      </c>
      <c r="F70" s="50">
        <v>6</v>
      </c>
      <c r="G70" s="50">
        <v>5</v>
      </c>
      <c r="H70" s="50">
        <v>9</v>
      </c>
      <c r="I70" s="50">
        <v>11</v>
      </c>
      <c r="J70" s="50">
        <v>8</v>
      </c>
      <c r="K70" s="50">
        <v>8</v>
      </c>
      <c r="L70" s="50">
        <v>18</v>
      </c>
      <c r="M70" s="50">
        <v>18</v>
      </c>
      <c r="N70" s="50">
        <v>8.0894309275752754</v>
      </c>
      <c r="O70" s="306">
        <v>8.5210423194722384</v>
      </c>
      <c r="P70" s="50">
        <v>9.2197575663057236</v>
      </c>
      <c r="Q70" s="50">
        <v>9.9198364660571983</v>
      </c>
      <c r="R70" s="50">
        <v>10.53768062053409</v>
      </c>
      <c r="S70" s="50">
        <v>11.03836568165741</v>
      </c>
      <c r="T70" s="50">
        <v>11.101522563499158</v>
      </c>
      <c r="U70" s="306">
        <v>8.4690799795165876</v>
      </c>
      <c r="V70" s="50">
        <v>9.1076540430934845</v>
      </c>
      <c r="W70" s="50">
        <v>9.7394638212441595</v>
      </c>
      <c r="X70" s="50">
        <v>10.282982098762369</v>
      </c>
      <c r="Y70" s="50">
        <v>10.705879169264108</v>
      </c>
      <c r="Z70" s="50">
        <v>10.701474428136681</v>
      </c>
      <c r="AS70" s="46"/>
      <c r="AT70" s="211">
        <v>96</v>
      </c>
      <c r="AU70" s="69" t="s">
        <v>140</v>
      </c>
      <c r="AV70" s="10">
        <v>96</v>
      </c>
    </row>
    <row r="71" spans="1:48" x14ac:dyDescent="0.25">
      <c r="A71" t="str">
        <f t="shared" si="10"/>
        <v>11. Verv. dranken</v>
      </c>
      <c r="B71">
        <v>11</v>
      </c>
      <c r="C71" s="3" t="s">
        <v>9</v>
      </c>
      <c r="D71" s="50">
        <v>239</v>
      </c>
      <c r="E71" s="50">
        <v>256</v>
      </c>
      <c r="F71" s="50">
        <v>261</v>
      </c>
      <c r="G71" s="50">
        <v>248</v>
      </c>
      <c r="H71" s="50">
        <v>240</v>
      </c>
      <c r="I71" s="50">
        <v>268</v>
      </c>
      <c r="J71" s="50">
        <v>295</v>
      </c>
      <c r="K71" s="50">
        <v>266</v>
      </c>
      <c r="L71" s="50">
        <v>287</v>
      </c>
      <c r="M71" s="50">
        <v>311</v>
      </c>
      <c r="N71" s="50">
        <v>232.33193556509201</v>
      </c>
      <c r="O71" s="306">
        <v>244.72800037968119</v>
      </c>
      <c r="P71" s="50">
        <v>264.79540279142566</v>
      </c>
      <c r="Q71" s="50">
        <v>284.90196990149224</v>
      </c>
      <c r="R71" s="50">
        <v>302.64671975748985</v>
      </c>
      <c r="S71" s="50">
        <v>317.02661006136498</v>
      </c>
      <c r="T71" s="50">
        <v>318.84050287211022</v>
      </c>
      <c r="U71" s="306">
        <v>243.23561962676138</v>
      </c>
      <c r="V71" s="50">
        <v>261.5757413882011</v>
      </c>
      <c r="W71" s="50">
        <v>279.72158996282957</v>
      </c>
      <c r="X71" s="50">
        <v>295.33166866445475</v>
      </c>
      <c r="Y71" s="50">
        <v>307.47745442047778</v>
      </c>
      <c r="Z71" s="50">
        <v>307.35094836078576</v>
      </c>
      <c r="AS71" s="46"/>
    </row>
    <row r="72" spans="1:48" x14ac:dyDescent="0.25">
      <c r="A72" t="str">
        <f t="shared" si="10"/>
        <v>11. Verv. dranken</v>
      </c>
      <c r="B72">
        <v>11</v>
      </c>
      <c r="C72" s="3" t="s">
        <v>10</v>
      </c>
      <c r="D72" s="50">
        <v>599</v>
      </c>
      <c r="E72" s="50">
        <v>665</v>
      </c>
      <c r="F72" s="50">
        <v>668</v>
      </c>
      <c r="G72" s="50">
        <v>730</v>
      </c>
      <c r="H72" s="50">
        <v>767</v>
      </c>
      <c r="I72" s="50">
        <v>841</v>
      </c>
      <c r="J72" s="50">
        <v>852</v>
      </c>
      <c r="K72" s="50">
        <v>836</v>
      </c>
      <c r="L72" s="50">
        <v>815</v>
      </c>
      <c r="M72" s="50">
        <v>831</v>
      </c>
      <c r="N72" s="50">
        <v>661.41970723959548</v>
      </c>
      <c r="O72" s="306">
        <v>696.70973975555819</v>
      </c>
      <c r="P72" s="50">
        <v>753.83910251815814</v>
      </c>
      <c r="Q72" s="50">
        <v>811.07996223547252</v>
      </c>
      <c r="R72" s="50">
        <v>861.59702622087332</v>
      </c>
      <c r="S72" s="50">
        <v>902.53475960562309</v>
      </c>
      <c r="T72" s="50">
        <v>907.69868357900634</v>
      </c>
      <c r="U72" s="306">
        <v>692.46112004563588</v>
      </c>
      <c r="V72" s="50">
        <v>744.67313272777267</v>
      </c>
      <c r="W72" s="50">
        <v>796.33207415850097</v>
      </c>
      <c r="X72" s="50">
        <v>840.77199869880701</v>
      </c>
      <c r="Y72" s="50">
        <v>875.34951831273406</v>
      </c>
      <c r="Z72" s="50">
        <v>874.98937152205724</v>
      </c>
      <c r="AS72" s="46"/>
    </row>
    <row r="73" spans="1:48" x14ac:dyDescent="0.25">
      <c r="A73" t="str">
        <f t="shared" si="10"/>
        <v>11. Verv. dranken</v>
      </c>
      <c r="B73">
        <v>11</v>
      </c>
      <c r="C73" s="3" t="s">
        <v>11</v>
      </c>
      <c r="D73" s="50">
        <v>723</v>
      </c>
      <c r="E73" s="50">
        <v>703</v>
      </c>
      <c r="F73" s="50">
        <v>723</v>
      </c>
      <c r="G73" s="50">
        <v>737</v>
      </c>
      <c r="H73" s="50">
        <v>741</v>
      </c>
      <c r="I73" s="50">
        <v>876</v>
      </c>
      <c r="J73" s="50">
        <v>938</v>
      </c>
      <c r="K73" s="50">
        <v>956</v>
      </c>
      <c r="L73" s="50">
        <v>1013</v>
      </c>
      <c r="M73" s="50">
        <v>1066</v>
      </c>
      <c r="N73" s="50">
        <v>1083.3293657653815</v>
      </c>
      <c r="O73" s="306">
        <v>1000.7771497086353</v>
      </c>
      <c r="P73" s="50">
        <v>963.64633629940192</v>
      </c>
      <c r="Q73" s="50">
        <v>929.840858006291</v>
      </c>
      <c r="R73" s="50">
        <v>900.28509801313749</v>
      </c>
      <c r="S73" s="50">
        <v>887.71084936046327</v>
      </c>
      <c r="T73" s="50">
        <v>944.37610142660867</v>
      </c>
      <c r="U73" s="306">
        <v>994.67429039596209</v>
      </c>
      <c r="V73" s="50">
        <v>951.92930918097227</v>
      </c>
      <c r="W73" s="50">
        <v>912.93353746852949</v>
      </c>
      <c r="X73" s="50">
        <v>878.52496958504742</v>
      </c>
      <c r="Y73" s="50">
        <v>860.97211893336703</v>
      </c>
      <c r="Z73" s="50">
        <v>910.34510285901206</v>
      </c>
      <c r="AS73" s="46"/>
    </row>
    <row r="74" spans="1:48" x14ac:dyDescent="0.25">
      <c r="A74" t="str">
        <f t="shared" si="10"/>
        <v>11. Verv. dranken</v>
      </c>
      <c r="B74">
        <v>11</v>
      </c>
      <c r="C74" s="3" t="s">
        <v>12</v>
      </c>
      <c r="D74" s="50">
        <v>785</v>
      </c>
      <c r="E74" s="50">
        <v>808</v>
      </c>
      <c r="F74" s="50">
        <v>792</v>
      </c>
      <c r="G74" s="50">
        <v>775</v>
      </c>
      <c r="H74" s="50">
        <v>769</v>
      </c>
      <c r="I74" s="50">
        <v>827</v>
      </c>
      <c r="J74" s="50">
        <v>838</v>
      </c>
      <c r="K74" s="50">
        <v>828</v>
      </c>
      <c r="L74" s="50">
        <v>847</v>
      </c>
      <c r="M74" s="50">
        <v>890</v>
      </c>
      <c r="N74" s="50">
        <v>932.7821862975162</v>
      </c>
      <c r="O74" s="306">
        <v>1021.2662232256725</v>
      </c>
      <c r="P74" s="50">
        <v>1060.9459417533585</v>
      </c>
      <c r="Q74" s="50">
        <v>1100.6183426749105</v>
      </c>
      <c r="R74" s="50">
        <v>1160.945264439506</v>
      </c>
      <c r="S74" s="50">
        <v>1179.8181022641397</v>
      </c>
      <c r="T74" s="50">
        <v>1089.913220181526</v>
      </c>
      <c r="U74" s="306">
        <v>1015.038419080718</v>
      </c>
      <c r="V74" s="50">
        <v>1048.0458435508881</v>
      </c>
      <c r="W74" s="50">
        <v>1080.6057706857146</v>
      </c>
      <c r="X74" s="50">
        <v>1132.8849109937573</v>
      </c>
      <c r="Y74" s="50">
        <v>1144.2808119266629</v>
      </c>
      <c r="Z74" s="50">
        <v>1050.6377290093399</v>
      </c>
      <c r="AS74" s="47"/>
    </row>
    <row r="75" spans="1:48" x14ac:dyDescent="0.25">
      <c r="A75" t="str">
        <f t="shared" si="10"/>
        <v>11. Verv. dranken</v>
      </c>
      <c r="B75">
        <v>11</v>
      </c>
      <c r="C75" s="3" t="s">
        <v>13</v>
      </c>
      <c r="D75" s="50">
        <v>857</v>
      </c>
      <c r="E75" s="50">
        <v>813</v>
      </c>
      <c r="F75" s="50">
        <v>804</v>
      </c>
      <c r="G75" s="50">
        <v>798</v>
      </c>
      <c r="H75" s="50">
        <v>814</v>
      </c>
      <c r="I75" s="50">
        <v>807</v>
      </c>
      <c r="J75" s="50">
        <v>813</v>
      </c>
      <c r="K75" s="50">
        <v>780</v>
      </c>
      <c r="L75" s="50">
        <v>827</v>
      </c>
      <c r="M75" s="50">
        <v>825</v>
      </c>
      <c r="N75" s="50">
        <v>873.78396731686632</v>
      </c>
      <c r="O75" s="306">
        <v>901.23898726399273</v>
      </c>
      <c r="P75" s="50">
        <v>928.32769903418864</v>
      </c>
      <c r="Q75" s="50">
        <v>932.5277981224192</v>
      </c>
      <c r="R75" s="50">
        <v>969.26949845324611</v>
      </c>
      <c r="S75" s="50">
        <v>1015.8621594142875</v>
      </c>
      <c r="T75" s="50">
        <v>1112.2271909811107</v>
      </c>
      <c r="U75" s="306">
        <v>895.74312362644912</v>
      </c>
      <c r="V75" s="50">
        <v>917.04011310702708</v>
      </c>
      <c r="W75" s="50">
        <v>915.57162088254597</v>
      </c>
      <c r="X75" s="50">
        <v>945.84199885970361</v>
      </c>
      <c r="Y75" s="50">
        <v>985.26338454154927</v>
      </c>
      <c r="Z75" s="50">
        <v>1072.1476062839288</v>
      </c>
      <c r="AS75" s="46"/>
    </row>
    <row r="76" spans="1:48" x14ac:dyDescent="0.25">
      <c r="A76" t="str">
        <f t="shared" si="10"/>
        <v>11. Verv. dranken</v>
      </c>
      <c r="B76">
        <v>11</v>
      </c>
      <c r="C76" s="3" t="s">
        <v>14</v>
      </c>
      <c r="D76" s="50">
        <v>948</v>
      </c>
      <c r="E76" s="50">
        <v>950</v>
      </c>
      <c r="F76" s="50">
        <v>943</v>
      </c>
      <c r="G76" s="50">
        <v>904</v>
      </c>
      <c r="H76" s="50">
        <v>879</v>
      </c>
      <c r="I76" s="50">
        <v>906</v>
      </c>
      <c r="J76" s="50">
        <v>879</v>
      </c>
      <c r="K76" s="50">
        <v>853</v>
      </c>
      <c r="L76" s="50">
        <v>838</v>
      </c>
      <c r="M76" s="50">
        <v>849</v>
      </c>
      <c r="N76" s="50">
        <v>830.04390841741906</v>
      </c>
      <c r="O76" s="306">
        <v>848.46839214290935</v>
      </c>
      <c r="P76" s="50">
        <v>847.28321737247393</v>
      </c>
      <c r="Q76" s="50">
        <v>905.76178784336014</v>
      </c>
      <c r="R76" s="50">
        <v>898.48015306059324</v>
      </c>
      <c r="S76" s="50">
        <v>951.60915478393997</v>
      </c>
      <c r="T76" s="50">
        <v>981.50950693469838</v>
      </c>
      <c r="U76" s="306">
        <v>843.29432993534829</v>
      </c>
      <c r="V76" s="50">
        <v>836.98105561355646</v>
      </c>
      <c r="W76" s="50">
        <v>889.2922976654811</v>
      </c>
      <c r="X76" s="50">
        <v>876.76365062837704</v>
      </c>
      <c r="Y76" s="50">
        <v>922.94574407981554</v>
      </c>
      <c r="Z76" s="50">
        <v>946.14039014518937</v>
      </c>
      <c r="AS76" s="46"/>
    </row>
    <row r="77" spans="1:48" x14ac:dyDescent="0.25">
      <c r="A77" t="str">
        <f t="shared" si="10"/>
        <v>11. Verv. dranken</v>
      </c>
      <c r="B77">
        <v>11</v>
      </c>
      <c r="C77" s="3" t="s">
        <v>15</v>
      </c>
      <c r="D77" s="50">
        <v>898</v>
      </c>
      <c r="E77" s="50">
        <v>903</v>
      </c>
      <c r="F77" s="50">
        <v>922</v>
      </c>
      <c r="G77" s="50">
        <v>894</v>
      </c>
      <c r="H77" s="50">
        <v>884</v>
      </c>
      <c r="I77" s="50">
        <v>941</v>
      </c>
      <c r="J77" s="50">
        <v>950</v>
      </c>
      <c r="K77" s="50">
        <v>940</v>
      </c>
      <c r="L77" s="50">
        <v>989</v>
      </c>
      <c r="M77" s="50">
        <v>933</v>
      </c>
      <c r="N77" s="50">
        <v>897.691601324771</v>
      </c>
      <c r="O77" s="306">
        <v>871.15827127149259</v>
      </c>
      <c r="P77" s="50">
        <v>875.40869496991581</v>
      </c>
      <c r="Q77" s="50">
        <v>851.55734310093828</v>
      </c>
      <c r="R77" s="50">
        <v>877.83889066809729</v>
      </c>
      <c r="S77" s="50">
        <v>857.49208889366332</v>
      </c>
      <c r="T77" s="50">
        <v>876.12054655315035</v>
      </c>
      <c r="U77" s="306">
        <v>865.8458434545812</v>
      </c>
      <c r="V77" s="50">
        <v>864.76455403117427</v>
      </c>
      <c r="W77" s="50">
        <v>836.07345375350303</v>
      </c>
      <c r="X77" s="50">
        <v>856.62129299568414</v>
      </c>
      <c r="Y77" s="50">
        <v>831.66357747599307</v>
      </c>
      <c r="Z77" s="50">
        <v>844.54916623152462</v>
      </c>
      <c r="AS77" s="48"/>
      <c r="AT77" s="48"/>
    </row>
    <row r="78" spans="1:48" x14ac:dyDescent="0.25">
      <c r="A78" t="str">
        <f t="shared" si="10"/>
        <v>11. Verv. dranken</v>
      </c>
      <c r="B78">
        <v>11</v>
      </c>
      <c r="C78" s="3" t="s">
        <v>16</v>
      </c>
      <c r="D78" s="50">
        <v>590</v>
      </c>
      <c r="E78" s="50">
        <v>634</v>
      </c>
      <c r="F78" s="50">
        <v>700</v>
      </c>
      <c r="G78" s="50">
        <v>758</v>
      </c>
      <c r="H78" s="50">
        <v>790</v>
      </c>
      <c r="I78" s="50">
        <v>888</v>
      </c>
      <c r="J78" s="50">
        <v>912</v>
      </c>
      <c r="K78" s="50">
        <v>919</v>
      </c>
      <c r="L78" s="50">
        <v>909</v>
      </c>
      <c r="M78" s="50">
        <v>921</v>
      </c>
      <c r="N78" s="50">
        <v>919.48524666029448</v>
      </c>
      <c r="O78" s="306">
        <v>908.29214236560233</v>
      </c>
      <c r="P78" s="50">
        <v>898.38282855713828</v>
      </c>
      <c r="Q78" s="50">
        <v>916.45187968368054</v>
      </c>
      <c r="R78" s="50">
        <v>891.81816948027358</v>
      </c>
      <c r="S78" s="50">
        <v>859.24118983945084</v>
      </c>
      <c r="T78" s="50">
        <v>833.09970445317208</v>
      </c>
      <c r="U78" s="306">
        <v>902.7532677407396</v>
      </c>
      <c r="V78" s="50">
        <v>887.4593439047087</v>
      </c>
      <c r="W78" s="50">
        <v>899.78801128745783</v>
      </c>
      <c r="X78" s="50">
        <v>870.2626889494677</v>
      </c>
      <c r="Y78" s="50">
        <v>833.35999376808627</v>
      </c>
      <c r="Z78" s="50">
        <v>803.07859866059175</v>
      </c>
      <c r="AS78" s="46"/>
      <c r="AT78" s="46"/>
    </row>
    <row r="79" spans="1:48" x14ac:dyDescent="0.25">
      <c r="A79" t="str">
        <f t="shared" si="10"/>
        <v>11. Verv. dranken</v>
      </c>
      <c r="B79">
        <v>11</v>
      </c>
      <c r="C79" s="3" t="s">
        <v>17</v>
      </c>
      <c r="D79" s="50">
        <v>156</v>
      </c>
      <c r="E79" s="50">
        <v>170</v>
      </c>
      <c r="F79" s="50">
        <v>185</v>
      </c>
      <c r="G79" s="50">
        <v>220</v>
      </c>
      <c r="H79" s="50">
        <v>244</v>
      </c>
      <c r="I79" s="50">
        <v>300</v>
      </c>
      <c r="J79" s="50">
        <v>354</v>
      </c>
      <c r="K79" s="50">
        <v>388</v>
      </c>
      <c r="L79" s="50">
        <v>430</v>
      </c>
      <c r="M79" s="50">
        <v>400</v>
      </c>
      <c r="N79" s="50">
        <v>448.03985018427539</v>
      </c>
      <c r="O79" s="306">
        <v>479.87466128532799</v>
      </c>
      <c r="P79" s="50">
        <v>491.1589137690496</v>
      </c>
      <c r="Q79" s="50">
        <v>474.70961781659031</v>
      </c>
      <c r="R79" s="50">
        <v>480.91136888535726</v>
      </c>
      <c r="S79" s="50">
        <v>488.86433314673877</v>
      </c>
      <c r="T79" s="50">
        <v>481.24235469245923</v>
      </c>
      <c r="U79" s="306">
        <v>476.94832793889447</v>
      </c>
      <c r="V79" s="50">
        <v>485.18688638170846</v>
      </c>
      <c r="W79" s="50">
        <v>466.07796047256556</v>
      </c>
      <c r="X79" s="50">
        <v>469.2876141741333</v>
      </c>
      <c r="Y79" s="50">
        <v>474.13925501025915</v>
      </c>
      <c r="Z79" s="50">
        <v>463.90057967457511</v>
      </c>
      <c r="AS79" s="47"/>
      <c r="AT79" s="47"/>
    </row>
    <row r="80" spans="1:48" x14ac:dyDescent="0.25">
      <c r="A80" t="str">
        <f t="shared" si="10"/>
        <v>11. Verv. dranken</v>
      </c>
      <c r="B80">
        <v>11</v>
      </c>
      <c r="C80" s="3" t="s">
        <v>156</v>
      </c>
      <c r="D80" s="50">
        <v>19</v>
      </c>
      <c r="E80" s="50">
        <v>25</v>
      </c>
      <c r="F80" s="50">
        <v>21</v>
      </c>
      <c r="G80" s="50">
        <v>28</v>
      </c>
      <c r="H80" s="50">
        <v>24</v>
      </c>
      <c r="I80" s="50">
        <v>34</v>
      </c>
      <c r="J80" s="50">
        <v>29</v>
      </c>
      <c r="K80" s="50">
        <v>37</v>
      </c>
      <c r="L80" s="50">
        <v>43</v>
      </c>
      <c r="M80" s="50">
        <v>43</v>
      </c>
      <c r="N80" s="50">
        <v>52.708786976760827</v>
      </c>
      <c r="O80" s="306">
        <v>82.105260352734362</v>
      </c>
      <c r="P80" s="50">
        <v>95.761329882434993</v>
      </c>
      <c r="Q80" s="50">
        <v>99.263704152435011</v>
      </c>
      <c r="R80" s="50">
        <v>92.441371508471107</v>
      </c>
      <c r="S80" s="50">
        <v>108.02648626277021</v>
      </c>
      <c r="T80" s="50">
        <v>157.90351136941382</v>
      </c>
      <c r="U80" s="306">
        <v>81.604572609305137</v>
      </c>
      <c r="V80" s="50">
        <v>94.596962772984512</v>
      </c>
      <c r="W80" s="50">
        <v>97.458789634622391</v>
      </c>
      <c r="X80" s="50">
        <v>90.207039161381729</v>
      </c>
      <c r="Y80" s="50">
        <v>104.77262145166897</v>
      </c>
      <c r="Z80" s="50">
        <v>152.21339049372281</v>
      </c>
      <c r="AS80" s="49"/>
      <c r="AT80" s="49"/>
    </row>
    <row r="81" spans="1:27" x14ac:dyDescent="0.25">
      <c r="A81" t="str">
        <f t="shared" si="10"/>
        <v>11. Verv. dranken</v>
      </c>
      <c r="B81">
        <v>11</v>
      </c>
      <c r="C81" s="3" t="s">
        <v>6</v>
      </c>
      <c r="D81" s="50">
        <v>765</v>
      </c>
      <c r="E81" s="50">
        <v>829</v>
      </c>
      <c r="F81" s="50">
        <v>906</v>
      </c>
      <c r="G81" s="50">
        <v>1006</v>
      </c>
      <c r="H81" s="50">
        <v>1058</v>
      </c>
      <c r="I81" s="50">
        <v>1222</v>
      </c>
      <c r="J81" s="50">
        <v>1295</v>
      </c>
      <c r="K81" s="50">
        <v>1344</v>
      </c>
      <c r="L81" s="50">
        <v>1382</v>
      </c>
      <c r="M81" s="50">
        <v>1364</v>
      </c>
      <c r="N81" s="50">
        <v>1420.2338838213307</v>
      </c>
      <c r="O81" s="306">
        <v>1470.2720640036648</v>
      </c>
      <c r="P81" s="50">
        <v>1485.3030722086228</v>
      </c>
      <c r="Q81" s="50">
        <v>1490.4252016527057</v>
      </c>
      <c r="R81" s="50">
        <v>1465.1709098741019</v>
      </c>
      <c r="S81" s="50">
        <v>1456.1320092489598</v>
      </c>
      <c r="T81" s="50">
        <v>1472.2455705150451</v>
      </c>
      <c r="U81" s="306">
        <v>1461.3061682889393</v>
      </c>
      <c r="V81" s="50">
        <v>1467.2431930594016</v>
      </c>
      <c r="W81" s="50">
        <v>1463.324761394646</v>
      </c>
      <c r="X81" s="50">
        <v>1429.7573422849828</v>
      </c>
      <c r="Y81" s="50">
        <v>1412.2718702300144</v>
      </c>
      <c r="Z81" s="50">
        <v>1419.1925688288895</v>
      </c>
    </row>
    <row r="82" spans="1:27" x14ac:dyDescent="0.25">
      <c r="A82" t="str">
        <f t="shared" si="10"/>
        <v>11. Verv. dranken</v>
      </c>
      <c r="B82">
        <v>11</v>
      </c>
      <c r="C82" s="3" t="s">
        <v>157</v>
      </c>
      <c r="D82" s="207">
        <v>1.0238452918327849</v>
      </c>
      <c r="E82" s="206"/>
      <c r="F82" s="206"/>
      <c r="G82" s="206"/>
      <c r="H82" s="206"/>
      <c r="I82" s="206"/>
      <c r="J82" s="206"/>
      <c r="K82" s="206"/>
      <c r="L82" s="206"/>
      <c r="M82" s="206"/>
      <c r="N82" s="206"/>
      <c r="O82" s="308"/>
      <c r="P82" s="206"/>
      <c r="Q82" s="206"/>
      <c r="R82" s="206"/>
      <c r="S82" s="206"/>
      <c r="T82" s="206"/>
      <c r="U82" s="308"/>
      <c r="V82" s="206"/>
      <c r="W82" s="206"/>
      <c r="X82" s="206"/>
      <c r="Y82" s="206"/>
      <c r="Z82" s="206"/>
    </row>
    <row r="83" spans="1:27" x14ac:dyDescent="0.25">
      <c r="A83" t="str">
        <f t="shared" si="10"/>
        <v>11. Verv. dranken</v>
      </c>
      <c r="B83">
        <v>11</v>
      </c>
      <c r="C83" s="3" t="s">
        <v>158</v>
      </c>
      <c r="D83" s="206"/>
      <c r="E83" s="207">
        <v>2.0395245688503705E-3</v>
      </c>
      <c r="F83" s="207">
        <v>4.1694013520910955E-3</v>
      </c>
      <c r="G83" s="207">
        <v>5.947542181952592E-3</v>
      </c>
      <c r="H83" s="207">
        <v>6.674163055969351E-3</v>
      </c>
      <c r="I83" s="207">
        <v>-3.173909730711022E-2</v>
      </c>
      <c r="J83" s="207">
        <v>-6.9117704225807319E-4</v>
      </c>
      <c r="K83" s="207">
        <v>1.6072325590242187E-2</v>
      </c>
      <c r="L83" s="207">
        <v>-3.1265392252900481E-3</v>
      </c>
      <c r="M83" s="207">
        <v>6.8627827464950997E-3</v>
      </c>
      <c r="N83" s="207">
        <v>2.231449107827016E-2</v>
      </c>
      <c r="O83" s="307">
        <v>3.0293380707481221E-3</v>
      </c>
      <c r="P83" s="207">
        <v>3.029338070747789E-3</v>
      </c>
      <c r="Q83" s="207">
        <v>3.0293380707480111E-3</v>
      </c>
      <c r="R83" s="207">
        <v>3.0293380707479001E-3</v>
      </c>
      <c r="S83" s="207">
        <v>3.0293380707481221E-3</v>
      </c>
      <c r="T83" s="207">
        <v>3.0293380707480111E-3</v>
      </c>
      <c r="U83" s="307">
        <v>6.1326306107973849E-3</v>
      </c>
      <c r="V83" s="207">
        <v>6.132630610797607E-3</v>
      </c>
      <c r="W83" s="207">
        <v>6.132630610797607E-3</v>
      </c>
      <c r="X83" s="207">
        <v>6.1326306107973849E-3</v>
      </c>
      <c r="Y83" s="207">
        <v>6.1326306107972739E-3</v>
      </c>
      <c r="Z83" s="207">
        <v>6.132630610797718E-3</v>
      </c>
    </row>
    <row r="84" spans="1:27" x14ac:dyDescent="0.25">
      <c r="A84" t="str">
        <f t="shared" si="10"/>
        <v>11. Verv. dranken</v>
      </c>
      <c r="B84">
        <v>11</v>
      </c>
      <c r="C84" s="3" t="s">
        <v>159</v>
      </c>
      <c r="D84" s="208"/>
      <c r="E84" s="50">
        <v>1.7557806753910661</v>
      </c>
      <c r="F84" s="50">
        <v>2.6464502737860434</v>
      </c>
      <c r="G84" s="50">
        <v>2.6571191187652126</v>
      </c>
      <c r="H84" s="50">
        <v>2.2178990366744276</v>
      </c>
      <c r="I84" s="50">
        <v>3.6464989227462534</v>
      </c>
      <c r="J84" s="50">
        <v>4.7983591396032388</v>
      </c>
      <c r="K84" s="50">
        <v>3.6238237589532667</v>
      </c>
      <c r="L84" s="50">
        <v>3.4702328404290088</v>
      </c>
      <c r="M84" s="50">
        <v>7.9878316864574028</v>
      </c>
      <c r="N84" s="50">
        <v>8.2659624364293531</v>
      </c>
      <c r="O84" s="306">
        <v>3.558823652341657</v>
      </c>
      <c r="P84" s="50">
        <v>3.7487046024177588</v>
      </c>
      <c r="Q84" s="50">
        <v>4.0560938822008907</v>
      </c>
      <c r="R84" s="50">
        <v>4.3640830806064272</v>
      </c>
      <c r="S84" s="50">
        <v>4.635894337801064</v>
      </c>
      <c r="T84" s="50">
        <v>4.8561632113290916</v>
      </c>
      <c r="U84" s="306">
        <v>3.583927522992445</v>
      </c>
      <c r="V84" s="50">
        <v>3.7521265840280411</v>
      </c>
      <c r="W84" s="50">
        <v>4.0350393355444645</v>
      </c>
      <c r="X84" s="50">
        <v>4.3149552497147896</v>
      </c>
      <c r="Y84" s="50">
        <v>4.5557546497574846</v>
      </c>
      <c r="Z84" s="50">
        <v>4.7431142383284932</v>
      </c>
    </row>
    <row r="85" spans="1:27" x14ac:dyDescent="0.25">
      <c r="A85" t="str">
        <f t="shared" si="10"/>
        <v>11. Verv. dranken</v>
      </c>
      <c r="B85">
        <v>11</v>
      </c>
      <c r="C85" s="3" t="s">
        <v>160</v>
      </c>
      <c r="D85" s="208"/>
      <c r="E85" s="50">
        <v>55.835837514471812</v>
      </c>
      <c r="F85" s="50">
        <v>60.352672739793242</v>
      </c>
      <c r="G85" s="50">
        <v>61.995530635836182</v>
      </c>
      <c r="H85" s="50">
        <v>59.087832619236508</v>
      </c>
      <c r="I85" s="50">
        <v>47.962591015347847</v>
      </c>
      <c r="J85" s="50">
        <v>61.879069264785471</v>
      </c>
      <c r="K85" s="50">
        <v>73.05838787775069</v>
      </c>
      <c r="L85" s="50">
        <v>60.769478825108031</v>
      </c>
      <c r="M85" s="50">
        <v>68.434004664571532</v>
      </c>
      <c r="N85" s="50">
        <v>78.9621901785749</v>
      </c>
      <c r="O85" s="306">
        <v>54.507991243377056</v>
      </c>
      <c r="P85" s="50">
        <v>57.416263800580616</v>
      </c>
      <c r="Q85" s="50">
        <v>62.124328545430316</v>
      </c>
      <c r="R85" s="50">
        <v>66.841581820595408</v>
      </c>
      <c r="S85" s="50">
        <v>71.004723092646927</v>
      </c>
      <c r="T85" s="50">
        <v>74.378426035627569</v>
      </c>
      <c r="U85" s="306">
        <v>55.228985205831414</v>
      </c>
      <c r="V85" s="50">
        <v>57.820963808627894</v>
      </c>
      <c r="W85" s="50">
        <v>62.180701573356835</v>
      </c>
      <c r="X85" s="50">
        <v>66.494257520961895</v>
      </c>
      <c r="Y85" s="50">
        <v>70.205020759674611</v>
      </c>
      <c r="Z85" s="50">
        <v>73.092266631410084</v>
      </c>
    </row>
    <row r="86" spans="1:27" x14ac:dyDescent="0.25">
      <c r="A86" t="str">
        <f t="shared" si="10"/>
        <v>11. Verv. dranken</v>
      </c>
      <c r="B86">
        <v>11</v>
      </c>
      <c r="C86" s="3" t="s">
        <v>161</v>
      </c>
      <c r="D86" s="208"/>
      <c r="E86" s="50">
        <v>102.90197099519801</v>
      </c>
      <c r="F86" s="50">
        <v>115.65645272163418</v>
      </c>
      <c r="G86" s="50">
        <v>117.36600922931234</v>
      </c>
      <c r="H86" s="50">
        <v>128.78969482096338</v>
      </c>
      <c r="I86" s="50">
        <v>105.85442098326992</v>
      </c>
      <c r="J86" s="50">
        <v>142.17853438071978</v>
      </c>
      <c r="K86" s="50">
        <v>158.320686516818</v>
      </c>
      <c r="L86" s="50">
        <v>139.29727709879234</v>
      </c>
      <c r="M86" s="50">
        <v>143.93948022460748</v>
      </c>
      <c r="N86" s="50">
        <v>159.60565559505332</v>
      </c>
      <c r="O86" s="306">
        <v>114.27970975267576</v>
      </c>
      <c r="P86" s="50">
        <v>120.3771009083125</v>
      </c>
      <c r="Q86" s="50">
        <v>130.24787875693858</v>
      </c>
      <c r="R86" s="50">
        <v>140.13792098411801</v>
      </c>
      <c r="S86" s="50">
        <v>148.86622972154998</v>
      </c>
      <c r="T86" s="50">
        <v>155.9394273265419</v>
      </c>
      <c r="U86" s="306">
        <v>116.33228859599396</v>
      </c>
      <c r="V86" s="50">
        <v>121.79193631053003</v>
      </c>
      <c r="W86" s="50">
        <v>130.97512644084134</v>
      </c>
      <c r="X86" s="50">
        <v>140.06104090227117</v>
      </c>
      <c r="Y86" s="50">
        <v>147.87725513087787</v>
      </c>
      <c r="Z86" s="50">
        <v>153.9588428831523</v>
      </c>
    </row>
    <row r="87" spans="1:27" x14ac:dyDescent="0.25">
      <c r="A87" t="str">
        <f t="shared" si="10"/>
        <v>11. Verv. dranken</v>
      </c>
      <c r="B87">
        <v>11</v>
      </c>
      <c r="C87" s="3" t="s">
        <v>162</v>
      </c>
      <c r="D87" s="208"/>
      <c r="E87" s="50">
        <v>108.24773690512053</v>
      </c>
      <c r="F87" s="50">
        <v>106.7506353900978</v>
      </c>
      <c r="G87" s="50">
        <v>111.07323363939344</v>
      </c>
      <c r="H87" s="50">
        <v>113.75954889567588</v>
      </c>
      <c r="I87" s="50">
        <v>85.912742499310582</v>
      </c>
      <c r="J87" s="50">
        <v>128.76283973014284</v>
      </c>
      <c r="K87" s="50">
        <v>153.60035686982633</v>
      </c>
      <c r="L87" s="50">
        <v>138.19379692883942</v>
      </c>
      <c r="M87" s="50">
        <v>156.55256839686848</v>
      </c>
      <c r="N87" s="50">
        <v>181.2148951301044</v>
      </c>
      <c r="O87" s="306">
        <v>163.26863174687742</v>
      </c>
      <c r="P87" s="50">
        <v>150.82718246175125</v>
      </c>
      <c r="Q87" s="50">
        <v>145.23119541242866</v>
      </c>
      <c r="R87" s="50">
        <v>140.13636981193773</v>
      </c>
      <c r="S87" s="50">
        <v>135.68201950369902</v>
      </c>
      <c r="T87" s="50">
        <v>133.78695375763502</v>
      </c>
      <c r="U87" s="306">
        <v>166.63051968607343</v>
      </c>
      <c r="V87" s="50">
        <v>152.99418548481495</v>
      </c>
      <c r="W87" s="50">
        <v>146.41943669750316</v>
      </c>
      <c r="X87" s="50">
        <v>140.42136638634415</v>
      </c>
      <c r="Y87" s="50">
        <v>135.12886926657163</v>
      </c>
      <c r="Z87" s="50">
        <v>132.42900649307921</v>
      </c>
    </row>
    <row r="88" spans="1:27" x14ac:dyDescent="0.25">
      <c r="A88" t="str">
        <f t="shared" si="10"/>
        <v>11. Verv. dranken</v>
      </c>
      <c r="B88">
        <v>11</v>
      </c>
      <c r="C88" s="41" t="s">
        <v>163</v>
      </c>
      <c r="D88" s="208"/>
      <c r="E88" s="50">
        <v>90.659448399939464</v>
      </c>
      <c r="F88" s="50">
        <v>95.036652934044596</v>
      </c>
      <c r="G88" s="50">
        <v>94.563026551808875</v>
      </c>
      <c r="H88" s="50">
        <v>93.096395795610306</v>
      </c>
      <c r="I88" s="50">
        <v>62.83585228637159</v>
      </c>
      <c r="J88" s="50">
        <v>93.251727381307504</v>
      </c>
      <c r="K88" s="50">
        <v>108.53989204465152</v>
      </c>
      <c r="L88" s="50">
        <v>91.348006535330555</v>
      </c>
      <c r="M88" s="50">
        <v>101.90511215385199</v>
      </c>
      <c r="N88" s="50">
        <v>120.83059162770988</v>
      </c>
      <c r="O88" s="306">
        <v>108.65005554503067</v>
      </c>
      <c r="P88" s="50">
        <v>118.95663694025689</v>
      </c>
      <c r="Q88" s="50">
        <v>123.57851296380841</v>
      </c>
      <c r="R88" s="50">
        <v>128.1995366358411</v>
      </c>
      <c r="S88" s="50">
        <v>135.22638973924464</v>
      </c>
      <c r="T88" s="50">
        <v>137.42468952247472</v>
      </c>
      <c r="U88" s="306">
        <v>111.54475154525859</v>
      </c>
      <c r="V88" s="50">
        <v>121.38118622811916</v>
      </c>
      <c r="W88" s="50">
        <v>125.32830809189336</v>
      </c>
      <c r="X88" s="50">
        <v>129.22191694928563</v>
      </c>
      <c r="Y88" s="50">
        <v>135.47360550243758</v>
      </c>
      <c r="Z88" s="50">
        <v>136.8363598054988</v>
      </c>
      <c r="AA88" s="8"/>
    </row>
    <row r="89" spans="1:27" x14ac:dyDescent="0.25">
      <c r="A89" t="str">
        <f t="shared" si="10"/>
        <v>11. Verv. dranken</v>
      </c>
      <c r="B89">
        <v>11</v>
      </c>
      <c r="C89" s="41" t="s">
        <v>164</v>
      </c>
      <c r="D89" s="208"/>
      <c r="E89" s="50">
        <v>81.511300787220591</v>
      </c>
      <c r="F89" s="50">
        <v>79.057946347540565</v>
      </c>
      <c r="G89" s="50">
        <v>79.612391356879755</v>
      </c>
      <c r="H89" s="50">
        <v>79.598112490786335</v>
      </c>
      <c r="I89" s="50">
        <v>49.925670685380638</v>
      </c>
      <c r="J89" s="50">
        <v>74.552006104721158</v>
      </c>
      <c r="K89" s="50">
        <v>88.735023753157407</v>
      </c>
      <c r="L89" s="50">
        <v>70.158118564995277</v>
      </c>
      <c r="M89" s="50">
        <v>82.646764210731831</v>
      </c>
      <c r="N89" s="50">
        <v>95.19455232879757</v>
      </c>
      <c r="O89" s="306">
        <v>83.972546859392509</v>
      </c>
      <c r="P89" s="50">
        <v>86.611034214699316</v>
      </c>
      <c r="Q89" s="50">
        <v>89.214318554498405</v>
      </c>
      <c r="R89" s="50">
        <v>89.617957246317687</v>
      </c>
      <c r="S89" s="50">
        <v>93.148914860701865</v>
      </c>
      <c r="T89" s="50">
        <v>97.626571297760194</v>
      </c>
      <c r="U89" s="306">
        <v>86.684154126781593</v>
      </c>
      <c r="V89" s="50">
        <v>88.862622674195265</v>
      </c>
      <c r="W89" s="50">
        <v>90.975400646352085</v>
      </c>
      <c r="X89" s="50">
        <v>90.829718176677162</v>
      </c>
      <c r="Y89" s="50">
        <v>93.83270542317608</v>
      </c>
      <c r="Z89" s="50">
        <v>97.743522742049564</v>
      </c>
    </row>
    <row r="90" spans="1:27" x14ac:dyDescent="0.25">
      <c r="A90" t="str">
        <f t="shared" si="10"/>
        <v>11. Verv. dranken</v>
      </c>
      <c r="B90">
        <v>11</v>
      </c>
      <c r="C90" s="41" t="s">
        <v>165</v>
      </c>
      <c r="D90" s="208"/>
      <c r="E90" s="50">
        <v>66.568513645740993</v>
      </c>
      <c r="F90" s="50">
        <v>68.73233649202588</v>
      </c>
      <c r="G90" s="50">
        <v>69.902674499380865</v>
      </c>
      <c r="H90" s="50">
        <v>67.668548989560037</v>
      </c>
      <c r="I90" s="50">
        <v>32.031928390657569</v>
      </c>
      <c r="J90" s="50">
        <v>61.145260039746439</v>
      </c>
      <c r="K90" s="50">
        <v>74.058169117430339</v>
      </c>
      <c r="L90" s="50">
        <v>55.490965874544493</v>
      </c>
      <c r="M90" s="50">
        <v>62.886209377266013</v>
      </c>
      <c r="N90" s="50">
        <v>76.830185053031258</v>
      </c>
      <c r="O90" s="306">
        <v>59.107231330218639</v>
      </c>
      <c r="P90" s="50">
        <v>60.419234479279176</v>
      </c>
      <c r="Q90" s="50">
        <v>60.334838462860873</v>
      </c>
      <c r="R90" s="50">
        <v>64.499083700529482</v>
      </c>
      <c r="S90" s="50">
        <v>63.980560201709267</v>
      </c>
      <c r="T90" s="50">
        <v>67.76386390812732</v>
      </c>
      <c r="U90" s="306">
        <v>61.683100399123745</v>
      </c>
      <c r="V90" s="50">
        <v>62.667779730581799</v>
      </c>
      <c r="W90" s="50">
        <v>62.198621015134108</v>
      </c>
      <c r="X90" s="50">
        <v>66.08602933506711</v>
      </c>
      <c r="Y90" s="50">
        <v>65.15498727184854</v>
      </c>
      <c r="Z90" s="50">
        <v>68.586919821583706</v>
      </c>
    </row>
    <row r="91" spans="1:27" x14ac:dyDescent="0.25">
      <c r="A91" t="str">
        <f t="shared" si="10"/>
        <v>11. Verv. dranken</v>
      </c>
      <c r="B91">
        <v>11</v>
      </c>
      <c r="C91" s="41" t="s">
        <v>166</v>
      </c>
      <c r="D91" s="206"/>
      <c r="E91" s="50">
        <v>48.075357402194633</v>
      </c>
      <c r="F91" s="50">
        <v>50.266316301170328</v>
      </c>
      <c r="G91" s="50">
        <v>52.963414427279638</v>
      </c>
      <c r="H91" s="50">
        <v>52.004580078711541</v>
      </c>
      <c r="I91" s="50">
        <v>17.465551205459359</v>
      </c>
      <c r="J91" s="50">
        <v>47.807816594041775</v>
      </c>
      <c r="K91" s="50">
        <v>64.190392075093825</v>
      </c>
      <c r="L91" s="50">
        <v>45.467770810860962</v>
      </c>
      <c r="M91" s="50">
        <v>57.717338719394967</v>
      </c>
      <c r="N91" s="50">
        <v>68.865662301448566</v>
      </c>
      <c r="O91" s="306">
        <v>48.947394228151495</v>
      </c>
      <c r="P91" s="50">
        <v>47.50064195333114</v>
      </c>
      <c r="Q91" s="50">
        <v>47.732399902382404</v>
      </c>
      <c r="R91" s="50">
        <v>46.431884757668563</v>
      </c>
      <c r="S91" s="50">
        <v>47.864908379363797</v>
      </c>
      <c r="T91" s="50">
        <v>46.7554817942586</v>
      </c>
      <c r="U91" s="306">
        <v>51.733193877807537</v>
      </c>
      <c r="V91" s="50">
        <v>49.897950277830887</v>
      </c>
      <c r="W91" s="50">
        <v>49.835636499583906</v>
      </c>
      <c r="X91" s="50">
        <v>48.182193099821532</v>
      </c>
      <c r="Y91" s="50">
        <v>49.366347379216549</v>
      </c>
      <c r="Z91" s="50">
        <v>47.928055727805749</v>
      </c>
    </row>
    <row r="92" spans="1:27" x14ac:dyDescent="0.25">
      <c r="A92" t="str">
        <f t="shared" si="10"/>
        <v>11. Verv. dranken</v>
      </c>
      <c r="B92">
        <v>11</v>
      </c>
      <c r="C92" s="41" t="s">
        <v>167</v>
      </c>
      <c r="D92" s="206"/>
      <c r="E92" s="50">
        <v>41.032203986786172</v>
      </c>
      <c r="F92" s="50">
        <v>45.442574639256712</v>
      </c>
      <c r="G92" s="50">
        <v>51.417888245697526</v>
      </c>
      <c r="H92" s="50">
        <v>56.229006179988595</v>
      </c>
      <c r="I92" s="50">
        <v>28.256314395213298</v>
      </c>
      <c r="J92" s="50">
        <v>59.332081274871506</v>
      </c>
      <c r="K92" s="50">
        <v>76.223965439897455</v>
      </c>
      <c r="L92" s="50">
        <v>59.165261040738336</v>
      </c>
      <c r="M92" s="50">
        <v>67.601754266510639</v>
      </c>
      <c r="N92" s="50">
        <v>82.725210039633367</v>
      </c>
      <c r="O92" s="306">
        <v>64.856739596356419</v>
      </c>
      <c r="P92" s="50">
        <v>64.067223665401855</v>
      </c>
      <c r="Q92" s="50">
        <v>63.368261079989779</v>
      </c>
      <c r="R92" s="50">
        <v>64.642778260035698</v>
      </c>
      <c r="S92" s="50">
        <v>62.905216799689022</v>
      </c>
      <c r="T92" s="50">
        <v>60.607369506244275</v>
      </c>
      <c r="U92" s="306">
        <v>67.710171303002667</v>
      </c>
      <c r="V92" s="50">
        <v>66.478041518434551</v>
      </c>
      <c r="W92" s="50">
        <v>65.351808980616227</v>
      </c>
      <c r="X92" s="50">
        <v>66.25968236244104</v>
      </c>
      <c r="Y92" s="50">
        <v>64.08546081778546</v>
      </c>
      <c r="Z92" s="50">
        <v>61.367975331912696</v>
      </c>
    </row>
    <row r="93" spans="1:27" x14ac:dyDescent="0.25">
      <c r="A93" t="str">
        <f t="shared" si="10"/>
        <v>11. Verv. dranken</v>
      </c>
      <c r="B93">
        <v>11</v>
      </c>
      <c r="C93" s="41" t="s">
        <v>168</v>
      </c>
      <c r="D93" s="206"/>
      <c r="E93" s="50">
        <v>33.741178380036956</v>
      </c>
      <c r="F93" s="50">
        <v>37.131311903191197</v>
      </c>
      <c r="G93" s="50">
        <v>40.736560183467738</v>
      </c>
      <c r="H93" s="50">
        <v>48.6033335672183</v>
      </c>
      <c r="I93" s="50">
        <v>44.532679882323421</v>
      </c>
      <c r="J93" s="50">
        <v>64.067671016738544</v>
      </c>
      <c r="K93" s="50">
        <v>81.534131731656572</v>
      </c>
      <c r="L93" s="50">
        <v>81.915933987965445</v>
      </c>
      <c r="M93" s="50">
        <v>95.078531166489114</v>
      </c>
      <c r="N93" s="50">
        <v>94.625828603862686</v>
      </c>
      <c r="O93" s="306">
        <v>97.349838113822898</v>
      </c>
      <c r="P93" s="50">
        <v>104.26688735798474</v>
      </c>
      <c r="Q93" s="50">
        <v>106.71872317587915</v>
      </c>
      <c r="R93" s="50">
        <v>103.14462971655922</v>
      </c>
      <c r="S93" s="50">
        <v>104.49214258247601</v>
      </c>
      <c r="T93" s="50">
        <v>106.22015803255718</v>
      </c>
      <c r="U93" s="306">
        <v>98.740236838544547</v>
      </c>
      <c r="V93" s="50">
        <v>105.11116553821027</v>
      </c>
      <c r="W93" s="50">
        <v>106.92680138291709</v>
      </c>
      <c r="X93" s="50">
        <v>102.71552448595584</v>
      </c>
      <c r="Y93" s="50">
        <v>103.42287667021387</v>
      </c>
      <c r="Z93" s="50">
        <v>104.49209443068246</v>
      </c>
    </row>
    <row r="94" spans="1:27" x14ac:dyDescent="0.25">
      <c r="A94" t="str">
        <f t="shared" si="10"/>
        <v>11. Verv. dranken</v>
      </c>
      <c r="B94">
        <v>11</v>
      </c>
      <c r="C94" s="41" t="s">
        <v>169</v>
      </c>
      <c r="D94" s="206"/>
      <c r="E94" s="50">
        <v>5.9708945464920591</v>
      </c>
      <c r="F94" s="50">
        <v>7.9096871123337271</v>
      </c>
      <c r="G94" s="50">
        <v>6.6814781317874221</v>
      </c>
      <c r="H94" s="50">
        <v>8.928982893522365</v>
      </c>
      <c r="I94" s="50">
        <v>6.7314956600195464</v>
      </c>
      <c r="J94" s="50">
        <v>10.591914807365997</v>
      </c>
      <c r="K94" s="50">
        <v>9.5204218532135059</v>
      </c>
      <c r="L94" s="50">
        <v>11.436387124890814</v>
      </c>
      <c r="M94" s="50">
        <v>13.720477233173384</v>
      </c>
      <c r="N94" s="50">
        <v>14.384900691439711</v>
      </c>
      <c r="O94" s="306">
        <v>16.616309169636821</v>
      </c>
      <c r="P94" s="50">
        <v>25.883471594139849</v>
      </c>
      <c r="Q94" s="50">
        <v>30.188512297269842</v>
      </c>
      <c r="R94" s="50">
        <v>31.292626754006619</v>
      </c>
      <c r="S94" s="50">
        <v>29.14190398134653</v>
      </c>
      <c r="T94" s="50">
        <v>34.055071216932497</v>
      </c>
      <c r="U94" s="306">
        <v>16.779879955056849</v>
      </c>
      <c r="V94" s="50">
        <v>25.978873935603737</v>
      </c>
      <c r="W94" s="50">
        <v>30.115010617556251</v>
      </c>
      <c r="X94" s="50">
        <v>31.026075241593453</v>
      </c>
      <c r="Y94" s="50">
        <v>28.717475302485475</v>
      </c>
      <c r="Z94" s="50">
        <v>33.35443882081276</v>
      </c>
    </row>
    <row r="95" spans="1:27" x14ac:dyDescent="0.25">
      <c r="A95" t="str">
        <f t="shared" si="10"/>
        <v>11. Verv. dranken</v>
      </c>
      <c r="B95">
        <v>11</v>
      </c>
      <c r="C95" s="41" t="s">
        <v>26</v>
      </c>
      <c r="D95" s="208"/>
      <c r="E95" s="50">
        <v>80.74427691331519</v>
      </c>
      <c r="F95" s="50">
        <v>90.483573654781637</v>
      </c>
      <c r="G95" s="50">
        <v>98.835926560952686</v>
      </c>
      <c r="H95" s="50">
        <v>113.76132264072926</v>
      </c>
      <c r="I95" s="50">
        <v>79.520489937556263</v>
      </c>
      <c r="J95" s="50">
        <v>133.99166709897605</v>
      </c>
      <c r="K95" s="50">
        <v>167.27851902476755</v>
      </c>
      <c r="L95" s="50">
        <v>152.51758215359459</v>
      </c>
      <c r="M95" s="50">
        <v>176.40076266617314</v>
      </c>
      <c r="N95" s="50">
        <v>191.73593933493578</v>
      </c>
      <c r="O95" s="306">
        <v>178.82288687981614</v>
      </c>
      <c r="P95" s="50">
        <v>194.21758261752643</v>
      </c>
      <c r="Q95" s="50">
        <v>200.27549655313877</v>
      </c>
      <c r="R95" s="50">
        <v>199.08003473060154</v>
      </c>
      <c r="S95" s="50">
        <v>196.53926336351157</v>
      </c>
      <c r="T95" s="50">
        <v>200.88259875573397</v>
      </c>
      <c r="U95" s="306">
        <v>183.23028809660406</v>
      </c>
      <c r="V95" s="50">
        <v>197.56808099224855</v>
      </c>
      <c r="W95" s="50">
        <v>202.39362098108955</v>
      </c>
      <c r="X95" s="50">
        <v>200.00128208999033</v>
      </c>
      <c r="Y95" s="50">
        <v>196.22581279048478</v>
      </c>
      <c r="Z95" s="50">
        <v>199.21450858340791</v>
      </c>
    </row>
    <row r="96" spans="1:27" x14ac:dyDescent="0.25">
      <c r="A96" t="str">
        <f t="shared" si="10"/>
        <v>11. Verv. dranken</v>
      </c>
      <c r="B96">
        <v>11</v>
      </c>
      <c r="C96" s="41" t="s">
        <v>19</v>
      </c>
      <c r="D96" s="208"/>
      <c r="E96" s="50">
        <v>636.30022323859237</v>
      </c>
      <c r="F96" s="50">
        <v>668.98303685487429</v>
      </c>
      <c r="G96" s="50">
        <v>688.96932601960907</v>
      </c>
      <c r="H96" s="50">
        <v>709.98393536794777</v>
      </c>
      <c r="I96" s="50">
        <v>485.1557459261</v>
      </c>
      <c r="J96" s="50">
        <v>748.36727973404436</v>
      </c>
      <c r="K96" s="50">
        <v>891.40525103844902</v>
      </c>
      <c r="L96" s="50">
        <v>756.71322963249463</v>
      </c>
      <c r="M96" s="50">
        <v>858.47007209992285</v>
      </c>
      <c r="N96" s="50">
        <v>981.50563398608506</v>
      </c>
      <c r="O96" s="306">
        <v>815.1152712378813</v>
      </c>
      <c r="P96" s="50">
        <v>840.07438197815532</v>
      </c>
      <c r="Q96" s="50">
        <v>862.79506303368737</v>
      </c>
      <c r="R96" s="50">
        <v>879.30845276821594</v>
      </c>
      <c r="S96" s="50">
        <v>896.94890320022819</v>
      </c>
      <c r="T96" s="50">
        <v>919.41417560948821</v>
      </c>
      <c r="U96" s="306">
        <v>836.65120905646677</v>
      </c>
      <c r="V96" s="50">
        <v>856.73683209097658</v>
      </c>
      <c r="W96" s="50">
        <v>874.34189128129879</v>
      </c>
      <c r="X96" s="50">
        <v>885.61275971013379</v>
      </c>
      <c r="Y96" s="50">
        <v>897.82035817404517</v>
      </c>
      <c r="Z96" s="50">
        <v>914.5325969263157</v>
      </c>
    </row>
    <row r="97" spans="1:26" x14ac:dyDescent="0.25">
      <c r="A97" t="str">
        <f t="shared" si="10"/>
        <v>11. Verv. dranken</v>
      </c>
      <c r="B97">
        <v>11</v>
      </c>
      <c r="C97" s="41" t="s">
        <v>20</v>
      </c>
      <c r="D97" s="208"/>
      <c r="E97" s="207">
        <v>0.12689650885606973</v>
      </c>
      <c r="F97" s="207">
        <v>0.13525540808953379</v>
      </c>
      <c r="G97" s="207">
        <v>0.14345475600772925</v>
      </c>
      <c r="H97" s="207">
        <v>0.16023084040876598</v>
      </c>
      <c r="I97" s="207">
        <v>0.16390713828558676</v>
      </c>
      <c r="J97" s="207">
        <v>0.17904533071862011</v>
      </c>
      <c r="K97" s="207">
        <v>0.18765709404324826</v>
      </c>
      <c r="L97" s="207">
        <v>0.20155268360732412</v>
      </c>
      <c r="M97" s="207">
        <v>0.20548271675292684</v>
      </c>
      <c r="N97" s="207">
        <v>0.1953487913831517</v>
      </c>
      <c r="O97" s="307">
        <v>0.2193835561542668</v>
      </c>
      <c r="P97" s="207">
        <v>0.23119093592664361</v>
      </c>
      <c r="Q97" s="207">
        <v>0.23212406414212308</v>
      </c>
      <c r="R97" s="207">
        <v>0.22640523254821782</v>
      </c>
      <c r="S97" s="207">
        <v>0.219119798978825</v>
      </c>
      <c r="T97" s="207">
        <v>0.21848977760492655</v>
      </c>
      <c r="U97" s="307">
        <v>0.2190043904953439</v>
      </c>
      <c r="V97" s="207">
        <v>0.23060533128949084</v>
      </c>
      <c r="W97" s="207">
        <v>0.23148109795413452</v>
      </c>
      <c r="X97" s="207">
        <v>0.22583378558756528</v>
      </c>
      <c r="Y97" s="207">
        <v>0.21855798991856434</v>
      </c>
      <c r="Z97" s="207">
        <v>0.21783204803519837</v>
      </c>
    </row>
    <row r="98" spans="1:26" x14ac:dyDescent="0.25">
      <c r="A98" t="str">
        <f t="shared" si="10"/>
        <v>11. Verv. dranken</v>
      </c>
      <c r="B98">
        <v>11</v>
      </c>
      <c r="C98" s="41" t="s">
        <v>29</v>
      </c>
      <c r="D98" s="208"/>
      <c r="E98" s="50">
        <v>636.30022323859237</v>
      </c>
      <c r="F98" s="50">
        <v>668.98303685487429</v>
      </c>
      <c r="G98" s="50">
        <v>688.96932601960907</v>
      </c>
      <c r="H98" s="50">
        <v>709.98393536794777</v>
      </c>
      <c r="I98" s="50">
        <v>485.1557459261</v>
      </c>
      <c r="J98" s="50">
        <v>748.36727973404436</v>
      </c>
      <c r="K98" s="50">
        <v>834.40525103844902</v>
      </c>
      <c r="L98" s="50">
        <v>756.71322963249463</v>
      </c>
      <c r="M98" s="50">
        <v>858.47007209992285</v>
      </c>
      <c r="N98" s="50">
        <v>834.21162066163038</v>
      </c>
      <c r="O98" s="306">
        <v>815.1152712378813</v>
      </c>
      <c r="P98" s="50">
        <v>840.07438197815532</v>
      </c>
      <c r="Q98" s="50">
        <v>862.79506303368737</v>
      </c>
      <c r="R98" s="50">
        <v>879.30845276821594</v>
      </c>
      <c r="S98" s="50">
        <v>896.94890320022819</v>
      </c>
      <c r="T98" s="50">
        <v>919.41417560948821</v>
      </c>
      <c r="U98" s="306">
        <v>836.65120905646677</v>
      </c>
      <c r="V98" s="50">
        <v>856.73683209097658</v>
      </c>
      <c r="W98" s="50">
        <v>874.34189128129879</v>
      </c>
      <c r="X98" s="50">
        <v>885.61275971013379</v>
      </c>
      <c r="Y98" s="50">
        <v>897.82035817404517</v>
      </c>
      <c r="Z98" s="50">
        <v>914.5325969263157</v>
      </c>
    </row>
    <row r="99" spans="1:26" x14ac:dyDescent="0.25">
      <c r="A99" t="str">
        <f t="shared" si="10"/>
        <v>12. Verv. tabaksproducten</v>
      </c>
      <c r="B99">
        <v>12</v>
      </c>
      <c r="C99" s="41" t="s">
        <v>25</v>
      </c>
      <c r="D99" s="50">
        <v>1392</v>
      </c>
      <c r="E99" s="50">
        <v>1316</v>
      </c>
      <c r="F99" s="50">
        <v>1353</v>
      </c>
      <c r="G99" s="50">
        <v>1311</v>
      </c>
      <c r="H99" s="50">
        <v>1175</v>
      </c>
      <c r="I99" s="50">
        <v>1127</v>
      </c>
      <c r="J99" s="50">
        <v>1088</v>
      </c>
      <c r="K99" s="50">
        <v>1073</v>
      </c>
      <c r="L99" s="50">
        <v>1074</v>
      </c>
      <c r="M99" s="50">
        <v>1197</v>
      </c>
      <c r="N99" s="50">
        <v>1165.3705398833049</v>
      </c>
      <c r="O99" s="306">
        <v>1144.8445343016435</v>
      </c>
      <c r="P99" s="50">
        <v>1124.6800591437554</v>
      </c>
      <c r="Q99" s="50">
        <v>1104.8707466705912</v>
      </c>
      <c r="R99" s="50">
        <v>1085.4103412999134</v>
      </c>
      <c r="S99" s="50">
        <v>1066.2926976308474</v>
      </c>
      <c r="T99" s="50">
        <v>1047.5117785032301</v>
      </c>
      <c r="U99" s="306">
        <v>1137.4629011750947</v>
      </c>
      <c r="V99" s="50">
        <v>1110.2235789135543</v>
      </c>
      <c r="W99" s="50">
        <v>1083.636568632036</v>
      </c>
      <c r="X99" s="50">
        <v>1057.6862491298668</v>
      </c>
      <c r="Y99" s="50">
        <v>1032.3573732941059</v>
      </c>
      <c r="Z99" s="50">
        <v>1007.6350591411034</v>
      </c>
    </row>
    <row r="100" spans="1:26" x14ac:dyDescent="0.25">
      <c r="A100" t="str">
        <f t="shared" si="10"/>
        <v>12. Verv. tabaksproducten</v>
      </c>
      <c r="B100">
        <v>12</v>
      </c>
      <c r="C100" s="41" t="s">
        <v>154</v>
      </c>
      <c r="D100" s="206"/>
      <c r="E100" s="50">
        <v>-76</v>
      </c>
      <c r="F100" s="50">
        <v>37</v>
      </c>
      <c r="G100" s="50">
        <v>-42</v>
      </c>
      <c r="H100" s="50">
        <v>-136</v>
      </c>
      <c r="I100" s="50">
        <v>-48</v>
      </c>
      <c r="J100" s="50">
        <v>-39</v>
      </c>
      <c r="K100" s="50">
        <v>-15</v>
      </c>
      <c r="L100" s="50">
        <v>1</v>
      </c>
      <c r="M100" s="50">
        <v>123</v>
      </c>
      <c r="N100" s="50">
        <v>-31.6294601166951</v>
      </c>
      <c r="O100" s="306">
        <v>-20.526005581661366</v>
      </c>
      <c r="P100" s="50">
        <v>-20.164475157888091</v>
      </c>
      <c r="Q100" s="50">
        <v>-19.809312473164255</v>
      </c>
      <c r="R100" s="50">
        <v>-19.46040537067779</v>
      </c>
      <c r="S100" s="50">
        <v>-19.117643669065956</v>
      </c>
      <c r="T100" s="50">
        <v>-18.780919127617381</v>
      </c>
      <c r="U100" s="306">
        <v>-27.907638708210243</v>
      </c>
      <c r="V100" s="50">
        <v>-27.239322261540337</v>
      </c>
      <c r="W100" s="50">
        <v>-26.58701028151836</v>
      </c>
      <c r="X100" s="50">
        <v>-25.950319502169123</v>
      </c>
      <c r="Y100" s="50">
        <v>-25.328875835760982</v>
      </c>
      <c r="Z100" s="50">
        <v>-24.722314153002458</v>
      </c>
    </row>
    <row r="101" spans="1:26" x14ac:dyDescent="0.25">
      <c r="A101" t="str">
        <f t="shared" si="10"/>
        <v>12. Verv. tabaksproducten</v>
      </c>
      <c r="B101">
        <v>12</v>
      </c>
      <c r="C101" s="41" t="s">
        <v>155</v>
      </c>
      <c r="D101" s="206"/>
      <c r="E101" s="207">
        <v>0.9454022988505747</v>
      </c>
      <c r="F101" s="207">
        <v>1.0281155015197569</v>
      </c>
      <c r="G101" s="207">
        <v>0.96895787139689582</v>
      </c>
      <c r="H101" s="207">
        <v>0.89626239511823036</v>
      </c>
      <c r="I101" s="207">
        <v>0.9591489361702128</v>
      </c>
      <c r="J101" s="207">
        <v>0.96539485359361132</v>
      </c>
      <c r="K101" s="207">
        <v>0.98621323529411764</v>
      </c>
      <c r="L101" s="207">
        <v>1.0009319664492078</v>
      </c>
      <c r="M101" s="207">
        <v>1.1145251396648044</v>
      </c>
      <c r="N101" s="207">
        <v>0.97357605671119873</v>
      </c>
      <c r="O101" s="307">
        <v>0.98238671317045934</v>
      </c>
      <c r="P101" s="207">
        <v>0.98238671317045811</v>
      </c>
      <c r="Q101" s="207">
        <v>0.98238671317045889</v>
      </c>
      <c r="R101" s="207">
        <v>0.98238671317045945</v>
      </c>
      <c r="S101" s="207">
        <v>0.98238671317045845</v>
      </c>
      <c r="T101" s="207">
        <v>0.98238671317045878</v>
      </c>
      <c r="U101" s="307">
        <v>0.9760525620366165</v>
      </c>
      <c r="V101" s="207">
        <v>0.97605256203661694</v>
      </c>
      <c r="W101" s="207">
        <v>0.97605256203661617</v>
      </c>
      <c r="X101" s="207">
        <v>0.97605256203661683</v>
      </c>
      <c r="Y101" s="207">
        <v>0.97605256203661672</v>
      </c>
      <c r="Z101" s="207">
        <v>0.97605256203661617</v>
      </c>
    </row>
    <row r="102" spans="1:26" x14ac:dyDescent="0.25">
      <c r="A102" t="str">
        <f t="shared" si="10"/>
        <v>12. Verv. tabaksproducten</v>
      </c>
      <c r="B102">
        <v>12</v>
      </c>
      <c r="C102" s="41" t="s">
        <v>8</v>
      </c>
      <c r="D102" s="50">
        <v>1</v>
      </c>
      <c r="E102" s="50">
        <v>1</v>
      </c>
      <c r="F102" s="50">
        <v>0</v>
      </c>
      <c r="G102" s="50">
        <v>1</v>
      </c>
      <c r="H102" s="50">
        <v>2</v>
      </c>
      <c r="I102" s="50">
        <v>1</v>
      </c>
      <c r="J102" s="50">
        <v>1</v>
      </c>
      <c r="K102" s="50">
        <v>4</v>
      </c>
      <c r="L102" s="50">
        <v>1</v>
      </c>
      <c r="M102" s="50">
        <v>0</v>
      </c>
      <c r="N102" s="50">
        <v>1.1401230980773969</v>
      </c>
      <c r="O102" s="306">
        <v>1.004736433105379</v>
      </c>
      <c r="P102" s="50">
        <v>1.0403096341041038</v>
      </c>
      <c r="Q102" s="50">
        <v>1.1265191973380073</v>
      </c>
      <c r="R102" s="50">
        <v>1.1436267320860183</v>
      </c>
      <c r="S102" s="50">
        <v>1.2157186766525476</v>
      </c>
      <c r="T102" s="50">
        <v>1.0628438113780299</v>
      </c>
      <c r="U102" s="306">
        <v>0.99825817731094635</v>
      </c>
      <c r="V102" s="50">
        <v>1.0269376395208967</v>
      </c>
      <c r="W102" s="50">
        <v>1.1048689642476621</v>
      </c>
      <c r="X102" s="50">
        <v>1.1144156478333025</v>
      </c>
      <c r="Y102" s="50">
        <v>1.1770277921645422</v>
      </c>
      <c r="Z102" s="50">
        <v>1.0223834315886429</v>
      </c>
    </row>
    <row r="103" spans="1:26" x14ac:dyDescent="0.25">
      <c r="A103" t="str">
        <f t="shared" si="10"/>
        <v>12. Verv. tabaksproducten</v>
      </c>
      <c r="B103">
        <v>12</v>
      </c>
      <c r="C103" s="41" t="s">
        <v>9</v>
      </c>
      <c r="D103" s="50">
        <v>40</v>
      </c>
      <c r="E103" s="50">
        <v>30</v>
      </c>
      <c r="F103" s="50">
        <v>20</v>
      </c>
      <c r="G103" s="50">
        <v>15</v>
      </c>
      <c r="H103" s="50">
        <v>20</v>
      </c>
      <c r="I103" s="50">
        <v>19</v>
      </c>
      <c r="J103" s="50">
        <v>14</v>
      </c>
      <c r="K103" s="50">
        <v>18</v>
      </c>
      <c r="L103" s="50">
        <v>16</v>
      </c>
      <c r="M103" s="50">
        <v>34</v>
      </c>
      <c r="N103" s="50">
        <v>21.472318347124304</v>
      </c>
      <c r="O103" s="306">
        <v>18.922536156817969</v>
      </c>
      <c r="P103" s="50">
        <v>19.592498108960623</v>
      </c>
      <c r="Q103" s="50">
        <v>21.216111549865804</v>
      </c>
      <c r="R103" s="50">
        <v>21.538303454286684</v>
      </c>
      <c r="S103" s="50">
        <v>22.896035076956316</v>
      </c>
      <c r="T103" s="50">
        <v>20.016891780952893</v>
      </c>
      <c r="U103" s="306">
        <v>18.800529006022824</v>
      </c>
      <c r="V103" s="50">
        <v>19.340658877643556</v>
      </c>
      <c r="W103" s="50">
        <v>20.808365493330967</v>
      </c>
      <c r="X103" s="50">
        <v>20.988161367527194</v>
      </c>
      <c r="Y103" s="50">
        <v>22.167356752432212</v>
      </c>
      <c r="Z103" s="50">
        <v>19.25488796158611</v>
      </c>
    </row>
    <row r="104" spans="1:26" x14ac:dyDescent="0.25">
      <c r="A104" t="str">
        <f t="shared" si="10"/>
        <v>12. Verv. tabaksproducten</v>
      </c>
      <c r="B104">
        <v>12</v>
      </c>
      <c r="C104" s="41" t="s">
        <v>10</v>
      </c>
      <c r="D104" s="50">
        <v>84</v>
      </c>
      <c r="E104" s="50">
        <v>81</v>
      </c>
      <c r="F104" s="50">
        <v>87</v>
      </c>
      <c r="G104" s="50">
        <v>76</v>
      </c>
      <c r="H104" s="50">
        <v>56</v>
      </c>
      <c r="I104" s="50">
        <v>48</v>
      </c>
      <c r="J104" s="50">
        <v>47</v>
      </c>
      <c r="K104" s="50">
        <v>52</v>
      </c>
      <c r="L104" s="50">
        <v>52</v>
      </c>
      <c r="M104" s="50">
        <v>67</v>
      </c>
      <c r="N104" s="50">
        <v>61.756667812525663</v>
      </c>
      <c r="O104" s="306">
        <v>54.423223459874691</v>
      </c>
      <c r="P104" s="50">
        <v>56.350105180638955</v>
      </c>
      <c r="Q104" s="50">
        <v>61.019789855808732</v>
      </c>
      <c r="R104" s="50">
        <v>61.946447987992663</v>
      </c>
      <c r="S104" s="50">
        <v>65.85142831867968</v>
      </c>
      <c r="T104" s="50">
        <v>57.570706449643275</v>
      </c>
      <c r="U104" s="306">
        <v>54.072317937676253</v>
      </c>
      <c r="V104" s="50">
        <v>55.625788807381895</v>
      </c>
      <c r="W104" s="50">
        <v>59.847068896748368</v>
      </c>
      <c r="X104" s="50">
        <v>60.364180924303881</v>
      </c>
      <c r="Y104" s="50">
        <v>63.755672075579376</v>
      </c>
      <c r="Z104" s="50">
        <v>55.379102544384821</v>
      </c>
    </row>
    <row r="105" spans="1:26" x14ac:dyDescent="0.25">
      <c r="A105" t="str">
        <f t="shared" si="10"/>
        <v>12. Verv. tabaksproducten</v>
      </c>
      <c r="B105">
        <v>12</v>
      </c>
      <c r="C105" s="41" t="s">
        <v>11</v>
      </c>
      <c r="D105" s="50">
        <v>165</v>
      </c>
      <c r="E105" s="50">
        <v>118</v>
      </c>
      <c r="F105" s="50">
        <v>117</v>
      </c>
      <c r="G105" s="50">
        <v>108</v>
      </c>
      <c r="H105" s="50">
        <v>81</v>
      </c>
      <c r="I105" s="50">
        <v>75</v>
      </c>
      <c r="J105" s="50">
        <v>72</v>
      </c>
      <c r="K105" s="50">
        <v>74</v>
      </c>
      <c r="L105" s="50">
        <v>71</v>
      </c>
      <c r="M105" s="50">
        <v>86</v>
      </c>
      <c r="N105" s="50">
        <v>86.08570031002138</v>
      </c>
      <c r="O105" s="306">
        <v>82.803936069101596</v>
      </c>
      <c r="P105" s="50">
        <v>77.437395163521828</v>
      </c>
      <c r="Q105" s="50">
        <v>76.429879946108684</v>
      </c>
      <c r="R105" s="50">
        <v>75.284721568556066</v>
      </c>
      <c r="S105" s="50">
        <v>74.133861938200937</v>
      </c>
      <c r="T105" s="50">
        <v>75.09266765413814</v>
      </c>
      <c r="U105" s="306">
        <v>82.270039754639029</v>
      </c>
      <c r="V105" s="50">
        <v>76.442025713198248</v>
      </c>
      <c r="W105" s="50">
        <v>74.960997107883856</v>
      </c>
      <c r="X105" s="50">
        <v>73.361761670032166</v>
      </c>
      <c r="Y105" s="50">
        <v>71.774512901301676</v>
      </c>
      <c r="Z105" s="50">
        <v>72.234037044297949</v>
      </c>
    </row>
    <row r="106" spans="1:26" x14ac:dyDescent="0.25">
      <c r="A106" t="str">
        <f t="shared" si="10"/>
        <v>12. Verv. tabaksproducten</v>
      </c>
      <c r="B106">
        <v>12</v>
      </c>
      <c r="C106" s="41" t="s">
        <v>12</v>
      </c>
      <c r="D106" s="50">
        <v>177</v>
      </c>
      <c r="E106" s="50">
        <v>189</v>
      </c>
      <c r="F106" s="50">
        <v>207</v>
      </c>
      <c r="G106" s="50">
        <v>184</v>
      </c>
      <c r="H106" s="50">
        <v>141</v>
      </c>
      <c r="I106" s="50">
        <v>131</v>
      </c>
      <c r="J106" s="50">
        <v>103</v>
      </c>
      <c r="K106" s="50">
        <v>88</v>
      </c>
      <c r="L106" s="50">
        <v>95</v>
      </c>
      <c r="M106" s="50">
        <v>108</v>
      </c>
      <c r="N106" s="50">
        <v>110.39225098579215</v>
      </c>
      <c r="O106" s="306">
        <v>107.69944896553849</v>
      </c>
      <c r="P106" s="50">
        <v>104.9198466338802</v>
      </c>
      <c r="Q106" s="50">
        <v>98.895428834755506</v>
      </c>
      <c r="R106" s="50">
        <v>91.63447727011058</v>
      </c>
      <c r="S106" s="50">
        <v>91.725792422560545</v>
      </c>
      <c r="T106" s="50">
        <v>88.229016251160246</v>
      </c>
      <c r="U106" s="306">
        <v>107.00503343890986</v>
      </c>
      <c r="V106" s="50">
        <v>103.57122159488625</v>
      </c>
      <c r="W106" s="50">
        <v>96.994787380174088</v>
      </c>
      <c r="X106" s="50">
        <v>89.293903758761886</v>
      </c>
      <c r="Y106" s="50">
        <v>88.806570971620914</v>
      </c>
      <c r="Z106" s="50">
        <v>84.870310609042093</v>
      </c>
    </row>
    <row r="107" spans="1:26" x14ac:dyDescent="0.25">
      <c r="A107" t="str">
        <f t="shared" si="10"/>
        <v>12. Verv. tabaksproducten</v>
      </c>
      <c r="B107">
        <v>12</v>
      </c>
      <c r="C107" s="41" t="s">
        <v>13</v>
      </c>
      <c r="D107" s="50">
        <v>208</v>
      </c>
      <c r="E107" s="50">
        <v>192</v>
      </c>
      <c r="F107" s="50">
        <v>181</v>
      </c>
      <c r="G107" s="50">
        <v>172</v>
      </c>
      <c r="H107" s="50">
        <v>169</v>
      </c>
      <c r="I107" s="50">
        <v>165</v>
      </c>
      <c r="J107" s="50">
        <v>171</v>
      </c>
      <c r="K107" s="50">
        <v>173</v>
      </c>
      <c r="L107" s="50">
        <v>157</v>
      </c>
      <c r="M107" s="50">
        <v>165</v>
      </c>
      <c r="N107" s="50">
        <v>144.82653110980067</v>
      </c>
      <c r="O107" s="306">
        <v>131.29075683418029</v>
      </c>
      <c r="P107" s="50">
        <v>114.26913989828536</v>
      </c>
      <c r="Q107" s="50">
        <v>115.72869331726707</v>
      </c>
      <c r="R107" s="50">
        <v>115.07585517641796</v>
      </c>
      <c r="S107" s="50">
        <v>117.62483969481295</v>
      </c>
      <c r="T107" s="50">
        <v>114.75561288646597</v>
      </c>
      <c r="U107" s="306">
        <v>130.44423123981392</v>
      </c>
      <c r="V107" s="50">
        <v>112.80034035086619</v>
      </c>
      <c r="W107" s="50">
        <v>113.50453842360795</v>
      </c>
      <c r="X107" s="50">
        <v>112.13653030170094</v>
      </c>
      <c r="Y107" s="50">
        <v>113.88136748125507</v>
      </c>
      <c r="Z107" s="50">
        <v>110.38709172592962</v>
      </c>
    </row>
    <row r="108" spans="1:26" x14ac:dyDescent="0.25">
      <c r="A108" t="str">
        <f t="shared" si="10"/>
        <v>12. Verv. tabaksproducten</v>
      </c>
      <c r="B108">
        <v>12</v>
      </c>
      <c r="C108" s="41" t="s">
        <v>14</v>
      </c>
      <c r="D108" s="50">
        <v>266</v>
      </c>
      <c r="E108" s="50">
        <v>234</v>
      </c>
      <c r="F108" s="50">
        <v>220</v>
      </c>
      <c r="G108" s="50">
        <v>213</v>
      </c>
      <c r="H108" s="50">
        <v>186</v>
      </c>
      <c r="I108" s="50">
        <v>171</v>
      </c>
      <c r="J108" s="50">
        <v>171</v>
      </c>
      <c r="K108" s="50">
        <v>163</v>
      </c>
      <c r="L108" s="50">
        <v>163</v>
      </c>
      <c r="M108" s="50">
        <v>186</v>
      </c>
      <c r="N108" s="50">
        <v>189.38854068204705</v>
      </c>
      <c r="O108" s="306">
        <v>202.06468044010558</v>
      </c>
      <c r="P108" s="50">
        <v>203.60683109149031</v>
      </c>
      <c r="Q108" s="50">
        <v>186.21798833778433</v>
      </c>
      <c r="R108" s="50">
        <v>175.81033429730519</v>
      </c>
      <c r="S108" s="50">
        <v>154.31515666383714</v>
      </c>
      <c r="T108" s="50">
        <v>139.89255666159659</v>
      </c>
      <c r="U108" s="306">
        <v>200.76182464252611</v>
      </c>
      <c r="V108" s="50">
        <v>200.98969735245254</v>
      </c>
      <c r="W108" s="50">
        <v>182.63912091798738</v>
      </c>
      <c r="X108" s="50">
        <v>171.31969907204316</v>
      </c>
      <c r="Y108" s="50">
        <v>149.40399586990341</v>
      </c>
      <c r="Z108" s="50">
        <v>134.56712134208561</v>
      </c>
    </row>
    <row r="109" spans="1:26" x14ac:dyDescent="0.25">
      <c r="A109" t="str">
        <f t="shared" si="10"/>
        <v>12. Verv. tabaksproducten</v>
      </c>
      <c r="B109">
        <v>12</v>
      </c>
      <c r="C109" s="41" t="s">
        <v>15</v>
      </c>
      <c r="D109" s="50">
        <v>263</v>
      </c>
      <c r="E109" s="50">
        <v>257</v>
      </c>
      <c r="F109" s="50">
        <v>257</v>
      </c>
      <c r="G109" s="50">
        <v>253</v>
      </c>
      <c r="H109" s="50">
        <v>246</v>
      </c>
      <c r="I109" s="50">
        <v>231</v>
      </c>
      <c r="J109" s="50">
        <v>210</v>
      </c>
      <c r="K109" s="50">
        <v>197</v>
      </c>
      <c r="L109" s="50">
        <v>212</v>
      </c>
      <c r="M109" s="50">
        <v>217</v>
      </c>
      <c r="N109" s="50">
        <v>208.75023183808668</v>
      </c>
      <c r="O109" s="306">
        <v>198.4333972851974</v>
      </c>
      <c r="P109" s="50">
        <v>201.5064144399164</v>
      </c>
      <c r="Q109" s="50">
        <v>192.38042187791018</v>
      </c>
      <c r="R109" s="50">
        <v>195.73318346202271</v>
      </c>
      <c r="S109" s="50">
        <v>199.30296593021791</v>
      </c>
      <c r="T109" s="50">
        <v>212.51464558922032</v>
      </c>
      <c r="U109" s="306">
        <v>197.15395497235323</v>
      </c>
      <c r="V109" s="50">
        <v>198.91627916284278</v>
      </c>
      <c r="W109" s="50">
        <v>188.68312050433531</v>
      </c>
      <c r="X109" s="50">
        <v>190.73366888900074</v>
      </c>
      <c r="Y109" s="50">
        <v>192.96004451178942</v>
      </c>
      <c r="Z109" s="50">
        <v>204.4246297474777</v>
      </c>
    </row>
    <row r="110" spans="1:26" x14ac:dyDescent="0.25">
      <c r="A110" t="str">
        <f t="shared" si="10"/>
        <v>12. Verv. tabaksproducten</v>
      </c>
      <c r="B110">
        <v>12</v>
      </c>
      <c r="C110" s="41" t="s">
        <v>16</v>
      </c>
      <c r="D110" s="50">
        <v>157</v>
      </c>
      <c r="E110" s="50">
        <v>177</v>
      </c>
      <c r="F110" s="50">
        <v>215</v>
      </c>
      <c r="G110" s="50">
        <v>228</v>
      </c>
      <c r="H110" s="50">
        <v>218</v>
      </c>
      <c r="I110" s="50">
        <v>223</v>
      </c>
      <c r="J110" s="50">
        <v>230</v>
      </c>
      <c r="K110" s="50">
        <v>219</v>
      </c>
      <c r="L110" s="50">
        <v>229</v>
      </c>
      <c r="M110" s="50">
        <v>254</v>
      </c>
      <c r="N110" s="50">
        <v>244.37013498813511</v>
      </c>
      <c r="O110" s="306">
        <v>233.13563141942569</v>
      </c>
      <c r="P110" s="50">
        <v>214.47982571149925</v>
      </c>
      <c r="Q110" s="50">
        <v>215.04473114951924</v>
      </c>
      <c r="R110" s="50">
        <v>207.19577013298624</v>
      </c>
      <c r="S110" s="50">
        <v>199.31320705380193</v>
      </c>
      <c r="T110" s="50">
        <v>188.28017739725388</v>
      </c>
      <c r="U110" s="306">
        <v>231.63243893494212</v>
      </c>
      <c r="V110" s="50">
        <v>211.72293201985156</v>
      </c>
      <c r="W110" s="50">
        <v>210.91185124366402</v>
      </c>
      <c r="X110" s="50">
        <v>201.90347245547281</v>
      </c>
      <c r="Y110" s="50">
        <v>192.96995970624425</v>
      </c>
      <c r="Z110" s="50">
        <v>181.11272023868165</v>
      </c>
    </row>
    <row r="111" spans="1:26" x14ac:dyDescent="0.25">
      <c r="A111" t="str">
        <f t="shared" si="10"/>
        <v>12. Verv. tabaksproducten</v>
      </c>
      <c r="B111">
        <v>12</v>
      </c>
      <c r="C111" s="41" t="s">
        <v>17</v>
      </c>
      <c r="D111" s="50">
        <v>29</v>
      </c>
      <c r="E111" s="50">
        <v>35</v>
      </c>
      <c r="F111" s="50">
        <v>48</v>
      </c>
      <c r="G111" s="50">
        <v>60</v>
      </c>
      <c r="H111" s="50">
        <v>52</v>
      </c>
      <c r="I111" s="50">
        <v>62</v>
      </c>
      <c r="J111" s="50">
        <v>67</v>
      </c>
      <c r="K111" s="50">
        <v>83</v>
      </c>
      <c r="L111" s="50">
        <v>75</v>
      </c>
      <c r="M111" s="50">
        <v>78</v>
      </c>
      <c r="N111" s="50">
        <v>94.673225896879813</v>
      </c>
      <c r="O111" s="306">
        <v>104.27677365804944</v>
      </c>
      <c r="P111" s="50">
        <v>114.53719867610911</v>
      </c>
      <c r="Q111" s="50">
        <v>120.7677311894133</v>
      </c>
      <c r="R111" s="50">
        <v>117.77690144910984</v>
      </c>
      <c r="S111" s="50">
        <v>112.93211549672547</v>
      </c>
      <c r="T111" s="50">
        <v>106.97701391675574</v>
      </c>
      <c r="U111" s="306">
        <v>103.60442657187204</v>
      </c>
      <c r="V111" s="50">
        <v>113.06495353863912</v>
      </c>
      <c r="W111" s="50">
        <v>118.44673254489679</v>
      </c>
      <c r="X111" s="50">
        <v>114.76858510363718</v>
      </c>
      <c r="Y111" s="50">
        <v>109.33799169194768</v>
      </c>
      <c r="Z111" s="50">
        <v>102.90460876609266</v>
      </c>
    </row>
    <row r="112" spans="1:26" x14ac:dyDescent="0.25">
      <c r="A112" t="str">
        <f t="shared" si="10"/>
        <v>12. Verv. tabaksproducten</v>
      </c>
      <c r="B112">
        <v>12</v>
      </c>
      <c r="C112" s="41" t="s">
        <v>156</v>
      </c>
      <c r="D112" s="50">
        <v>2</v>
      </c>
      <c r="E112" s="50">
        <v>2</v>
      </c>
      <c r="F112" s="50">
        <v>1</v>
      </c>
      <c r="G112" s="50">
        <v>1</v>
      </c>
      <c r="H112" s="50">
        <v>4</v>
      </c>
      <c r="I112" s="50">
        <v>1</v>
      </c>
      <c r="J112" s="50">
        <v>2</v>
      </c>
      <c r="K112" s="50">
        <v>2</v>
      </c>
      <c r="L112" s="50">
        <v>3</v>
      </c>
      <c r="M112" s="50">
        <v>2</v>
      </c>
      <c r="N112" s="50">
        <v>2.5148148148148151</v>
      </c>
      <c r="O112" s="306">
        <v>10.789413580246913</v>
      </c>
      <c r="P112" s="50">
        <v>16.940494605349773</v>
      </c>
      <c r="Q112" s="50">
        <v>16.043451414820534</v>
      </c>
      <c r="R112" s="50">
        <v>22.270719769039079</v>
      </c>
      <c r="S112" s="50">
        <v>26.981576358402023</v>
      </c>
      <c r="T112" s="50">
        <v>43.119646104664938</v>
      </c>
      <c r="U112" s="306">
        <v>10.719846499028712</v>
      </c>
      <c r="V112" s="50">
        <v>16.722743856271386</v>
      </c>
      <c r="W112" s="50">
        <v>15.735117155160047</v>
      </c>
      <c r="X112" s="50">
        <v>21.701869939553713</v>
      </c>
      <c r="Y112" s="50">
        <v>26.122873539866994</v>
      </c>
      <c r="Z112" s="50">
        <v>41.478165729936499</v>
      </c>
    </row>
    <row r="113" spans="1:26" x14ac:dyDescent="0.25">
      <c r="A113" t="str">
        <f t="shared" si="10"/>
        <v>12. Verv. tabaksproducten</v>
      </c>
      <c r="B113">
        <v>12</v>
      </c>
      <c r="C113" s="41" t="s">
        <v>6</v>
      </c>
      <c r="D113" s="50">
        <v>188</v>
      </c>
      <c r="E113" s="50">
        <v>214</v>
      </c>
      <c r="F113" s="50">
        <v>264</v>
      </c>
      <c r="G113" s="50">
        <v>289</v>
      </c>
      <c r="H113" s="50">
        <v>274</v>
      </c>
      <c r="I113" s="50">
        <v>286</v>
      </c>
      <c r="J113" s="50">
        <v>299</v>
      </c>
      <c r="K113" s="50">
        <v>304</v>
      </c>
      <c r="L113" s="50">
        <v>307</v>
      </c>
      <c r="M113" s="50">
        <v>334</v>
      </c>
      <c r="N113" s="50">
        <v>341.55817569982975</v>
      </c>
      <c r="O113" s="306">
        <v>348.20181865772201</v>
      </c>
      <c r="P113" s="50">
        <v>345.95751899295811</v>
      </c>
      <c r="Q113" s="50">
        <v>351.85591375375304</v>
      </c>
      <c r="R113" s="50">
        <v>347.24339135113519</v>
      </c>
      <c r="S113" s="50">
        <v>339.22689890892946</v>
      </c>
      <c r="T113" s="50">
        <v>338.37683741867454</v>
      </c>
      <c r="U113" s="306">
        <v>345.95671200584292</v>
      </c>
      <c r="V113" s="50">
        <v>341.51062941476204</v>
      </c>
      <c r="W113" s="50">
        <v>345.09370094372082</v>
      </c>
      <c r="X113" s="50">
        <v>338.3739274986637</v>
      </c>
      <c r="Y113" s="50">
        <v>328.43082493805889</v>
      </c>
      <c r="Z113" s="50">
        <v>325.4954947347108</v>
      </c>
    </row>
    <row r="114" spans="1:26" x14ac:dyDescent="0.25">
      <c r="A114" t="str">
        <f t="shared" si="10"/>
        <v>12. Verv. tabaksproducten</v>
      </c>
      <c r="B114">
        <v>12</v>
      </c>
      <c r="C114" s="41" t="s">
        <v>157</v>
      </c>
      <c r="D114" s="207">
        <v>0.98449062824101141</v>
      </c>
      <c r="E114" s="206"/>
      <c r="F114" s="206"/>
      <c r="G114" s="206"/>
      <c r="H114" s="206"/>
      <c r="I114" s="206"/>
      <c r="J114" s="206"/>
      <c r="K114" s="206"/>
      <c r="L114" s="206"/>
      <c r="M114" s="206"/>
      <c r="N114" s="206"/>
      <c r="O114" s="308"/>
      <c r="P114" s="206"/>
      <c r="Q114" s="206"/>
      <c r="R114" s="206"/>
      <c r="S114" s="206"/>
      <c r="T114" s="206"/>
      <c r="U114" s="308"/>
      <c r="V114" s="206"/>
      <c r="W114" s="206"/>
      <c r="X114" s="206"/>
      <c r="Y114" s="206"/>
      <c r="Z114" s="206"/>
    </row>
    <row r="115" spans="1:26" x14ac:dyDescent="0.25">
      <c r="A115" t="str">
        <f t="shared" si="10"/>
        <v>12. Verv. tabaksproducten</v>
      </c>
      <c r="B115">
        <v>12</v>
      </c>
      <c r="C115" s="41" t="s">
        <v>158</v>
      </c>
      <c r="D115" s="206"/>
      <c r="E115" s="207">
        <v>1.9544164695218358E-2</v>
      </c>
      <c r="F115" s="207">
        <v>-2.1812436639372768E-2</v>
      </c>
      <c r="G115" s="207">
        <v>7.7663784220577958E-3</v>
      </c>
      <c r="H115" s="207">
        <v>4.4114116561390526E-2</v>
      </c>
      <c r="I115" s="207">
        <v>1.2670846035399308E-2</v>
      </c>
      <c r="J115" s="207">
        <v>9.5478873237000439E-3</v>
      </c>
      <c r="K115" s="207">
        <v>-8.6130352655311437E-4</v>
      </c>
      <c r="L115" s="207">
        <v>-8.2206691040981883E-3</v>
      </c>
      <c r="M115" s="207">
        <v>-6.5017255711896482E-2</v>
      </c>
      <c r="N115" s="207">
        <v>5.4572857649063389E-3</v>
      </c>
      <c r="O115" s="307">
        <v>1.051957535276038E-3</v>
      </c>
      <c r="P115" s="207">
        <v>1.0519575352766486E-3</v>
      </c>
      <c r="Q115" s="207">
        <v>1.05195753527626E-3</v>
      </c>
      <c r="R115" s="207">
        <v>1.0519575352759825E-3</v>
      </c>
      <c r="S115" s="207">
        <v>1.0519575352764821E-3</v>
      </c>
      <c r="T115" s="207">
        <v>1.0519575352763155E-3</v>
      </c>
      <c r="U115" s="307">
        <v>4.2190331021974559E-3</v>
      </c>
      <c r="V115" s="207">
        <v>4.2190331021972338E-3</v>
      </c>
      <c r="W115" s="207">
        <v>4.2190331021976224E-3</v>
      </c>
      <c r="X115" s="207">
        <v>4.2190331021972893E-3</v>
      </c>
      <c r="Y115" s="207">
        <v>4.2190331021973448E-3</v>
      </c>
      <c r="Z115" s="207">
        <v>4.2190331021976224E-3</v>
      </c>
    </row>
    <row r="116" spans="1:26" x14ac:dyDescent="0.25">
      <c r="A116" t="str">
        <f t="shared" si="10"/>
        <v>12. Verv. tabaksproducten</v>
      </c>
      <c r="B116">
        <v>12</v>
      </c>
      <c r="C116" s="3" t="s">
        <v>159</v>
      </c>
      <c r="D116" s="208"/>
      <c r="E116" s="50">
        <v>0.30843305358410728</v>
      </c>
      <c r="F116" s="50">
        <v>0.26707645224951615</v>
      </c>
      <c r="G116" s="50">
        <v>0</v>
      </c>
      <c r="H116" s="50">
        <v>0.33300300545027944</v>
      </c>
      <c r="I116" s="50">
        <v>0.60311946984857645</v>
      </c>
      <c r="J116" s="50">
        <v>0.29843677621258896</v>
      </c>
      <c r="K116" s="50">
        <v>0.2880275853623358</v>
      </c>
      <c r="L116" s="50">
        <v>1.1226728791391629</v>
      </c>
      <c r="M116" s="50">
        <v>0.22387163317699244</v>
      </c>
      <c r="N116" s="50">
        <v>0</v>
      </c>
      <c r="O116" s="306">
        <v>0.33056825608430168</v>
      </c>
      <c r="P116" s="50">
        <v>0.29131413184777061</v>
      </c>
      <c r="Q116" s="50">
        <v>0.30162825585535741</v>
      </c>
      <c r="R116" s="50">
        <v>0.32662392958925268</v>
      </c>
      <c r="S116" s="50">
        <v>0.33158410269432237</v>
      </c>
      <c r="T116" s="50">
        <v>0.3524865021223057</v>
      </c>
      <c r="U116" s="306">
        <v>0.33417911209150536</v>
      </c>
      <c r="V116" s="50">
        <v>0.29259737996222068</v>
      </c>
      <c r="W116" s="50">
        <v>0.30100355753440156</v>
      </c>
      <c r="X116" s="50">
        <v>0.32384584618307599</v>
      </c>
      <c r="Y116" s="50">
        <v>0.32664405477076947</v>
      </c>
      <c r="Z116" s="50">
        <v>0.34499617028710544</v>
      </c>
    </row>
    <row r="117" spans="1:26" x14ac:dyDescent="0.25">
      <c r="A117" t="str">
        <f t="shared" si="10"/>
        <v>12. Verv. tabaksproducten</v>
      </c>
      <c r="B117">
        <v>12</v>
      </c>
      <c r="C117" s="3" t="s">
        <v>160</v>
      </c>
      <c r="D117" s="208"/>
      <c r="E117" s="50">
        <v>12.738638136517018</v>
      </c>
      <c r="F117" s="50">
        <v>8.3132805623500303</v>
      </c>
      <c r="G117" s="50">
        <v>6.133763342795298</v>
      </c>
      <c r="H117" s="50">
        <v>5.1455385791864643</v>
      </c>
      <c r="I117" s="50">
        <v>6.2318526950621278</v>
      </c>
      <c r="J117" s="50">
        <v>5.8609238447867353</v>
      </c>
      <c r="K117" s="50">
        <v>4.1728467926761557</v>
      </c>
      <c r="L117" s="50">
        <v>5.2326201530449605</v>
      </c>
      <c r="M117" s="50">
        <v>3.7424725280929696</v>
      </c>
      <c r="N117" s="50">
        <v>10.348888532408857</v>
      </c>
      <c r="O117" s="306">
        <v>6.44113177532354</v>
      </c>
      <c r="P117" s="50">
        <v>5.6762640595682239</v>
      </c>
      <c r="Q117" s="50">
        <v>5.8772350561994102</v>
      </c>
      <c r="R117" s="50">
        <v>6.3642764625344279</v>
      </c>
      <c r="S117" s="50">
        <v>6.4609255751159527</v>
      </c>
      <c r="T117" s="50">
        <v>6.8682094163743015</v>
      </c>
      <c r="U117" s="306">
        <v>6.5091362301258755</v>
      </c>
      <c r="V117" s="50">
        <v>5.6992078135347075</v>
      </c>
      <c r="W117" s="50">
        <v>5.8629432267073032</v>
      </c>
      <c r="X117" s="50">
        <v>6.3078650163772894</v>
      </c>
      <c r="Y117" s="50">
        <v>6.362368485440963</v>
      </c>
      <c r="Z117" s="50">
        <v>6.7198307435073144</v>
      </c>
    </row>
    <row r="118" spans="1:26" x14ac:dyDescent="0.25">
      <c r="A118" t="str">
        <f t="shared" si="10"/>
        <v>12. Verv. tabaksproducten</v>
      </c>
      <c r="B118">
        <v>12</v>
      </c>
      <c r="C118" s="3" t="s">
        <v>161</v>
      </c>
      <c r="D118" s="208"/>
      <c r="E118" s="50">
        <v>23.634883088211684</v>
      </c>
      <c r="F118" s="50">
        <v>19.440895412673672</v>
      </c>
      <c r="G118" s="50">
        <v>23.454318649882847</v>
      </c>
      <c r="H118" s="50">
        <v>23.251258183544419</v>
      </c>
      <c r="I118" s="50">
        <v>15.37168288052459</v>
      </c>
      <c r="J118" s="50">
        <v>13.025826165145226</v>
      </c>
      <c r="K118" s="50">
        <v>12.265222816742803</v>
      </c>
      <c r="L118" s="50">
        <v>13.18734674466182</v>
      </c>
      <c r="M118" s="50">
        <v>10.233924241056309</v>
      </c>
      <c r="N118" s="50">
        <v>17.907812051076036</v>
      </c>
      <c r="O118" s="306">
        <v>16.234311758476483</v>
      </c>
      <c r="P118" s="50">
        <v>14.306529284108171</v>
      </c>
      <c r="Q118" s="50">
        <v>14.813059180953589</v>
      </c>
      <c r="R118" s="50">
        <v>16.040604635002673</v>
      </c>
      <c r="S118" s="50">
        <v>16.284200307247673</v>
      </c>
      <c r="T118" s="50">
        <v>17.310723763654643</v>
      </c>
      <c r="U118" s="306">
        <v>16.429899792200015</v>
      </c>
      <c r="V118" s="50">
        <v>14.385535954512934</v>
      </c>
      <c r="W118" s="50">
        <v>14.798825265990164</v>
      </c>
      <c r="X118" s="50">
        <v>15.921865276400704</v>
      </c>
      <c r="Y118" s="50">
        <v>16.059439065515594</v>
      </c>
      <c r="Z118" s="50">
        <v>16.961719932267425</v>
      </c>
    </row>
    <row r="119" spans="1:26" x14ac:dyDescent="0.25">
      <c r="A119" t="str">
        <f t="shared" si="10"/>
        <v>12. Verv. tabaksproducten</v>
      </c>
      <c r="B119">
        <v>12</v>
      </c>
      <c r="C119" s="3" t="s">
        <v>162</v>
      </c>
      <c r="D119" s="208"/>
      <c r="E119" s="50">
        <v>30.94073797406195</v>
      </c>
      <c r="F119" s="50">
        <v>17.24723668457467</v>
      </c>
      <c r="G119" s="50">
        <v>20.561795024011413</v>
      </c>
      <c r="H119" s="50">
        <v>22.905674202750781</v>
      </c>
      <c r="I119" s="50">
        <v>14.632350739457795</v>
      </c>
      <c r="J119" s="50">
        <v>13.314251003527922</v>
      </c>
      <c r="K119" s="50">
        <v>12.032219222168578</v>
      </c>
      <c r="L119" s="50">
        <v>11.821854481157146</v>
      </c>
      <c r="M119" s="50">
        <v>7.3100324611457461</v>
      </c>
      <c r="N119" s="50">
        <v>14.915216083322425</v>
      </c>
      <c r="O119" s="306">
        <v>14.550843557606829</v>
      </c>
      <c r="P119" s="50">
        <v>13.99613542500645</v>
      </c>
      <c r="Q119" s="50">
        <v>13.089042877912407</v>
      </c>
      <c r="R119" s="50">
        <v>12.918745183200128</v>
      </c>
      <c r="S119" s="50">
        <v>12.725182020672101</v>
      </c>
      <c r="T119" s="50">
        <v>12.530655190109576</v>
      </c>
      <c r="U119" s="306">
        <v>14.823483475720018</v>
      </c>
      <c r="V119" s="50">
        <v>14.166447742863417</v>
      </c>
      <c r="W119" s="50">
        <v>13.16289582276012</v>
      </c>
      <c r="X119" s="50">
        <v>12.907870853701548</v>
      </c>
      <c r="Y119" s="50">
        <v>12.632491319105133</v>
      </c>
      <c r="Z119" s="50">
        <v>12.359175822914732</v>
      </c>
    </row>
    <row r="120" spans="1:26" x14ac:dyDescent="0.25">
      <c r="A120" t="str">
        <f t="shared" si="10"/>
        <v>12. Verv. tabaksproducten</v>
      </c>
      <c r="B120">
        <v>12</v>
      </c>
      <c r="C120" s="3" t="s">
        <v>163</v>
      </c>
      <c r="D120" s="208"/>
      <c r="E120" s="50">
        <v>26.67964443430073</v>
      </c>
      <c r="F120" s="50">
        <v>20.672036235235939</v>
      </c>
      <c r="G120" s="50">
        <v>28.763616308688821</v>
      </c>
      <c r="H120" s="50">
        <v>32.255642758693952</v>
      </c>
      <c r="I120" s="50">
        <v>20.284138143747452</v>
      </c>
      <c r="J120" s="50">
        <v>18.436439194802265</v>
      </c>
      <c r="K120" s="50">
        <v>13.423679579558529</v>
      </c>
      <c r="L120" s="50">
        <v>10.82115061559497</v>
      </c>
      <c r="M120" s="50">
        <v>6.2862482322764599</v>
      </c>
      <c r="N120" s="50">
        <v>14.75772215408268</v>
      </c>
      <c r="O120" s="306">
        <v>14.598298567178379</v>
      </c>
      <c r="P120" s="50">
        <v>14.242201762167889</v>
      </c>
      <c r="Q120" s="50">
        <v>13.874626462513929</v>
      </c>
      <c r="R120" s="50">
        <v>13.077955963093023</v>
      </c>
      <c r="S120" s="50">
        <v>12.117765932760687</v>
      </c>
      <c r="T120" s="50">
        <v>12.129841471100256</v>
      </c>
      <c r="U120" s="306">
        <v>14.947919168052938</v>
      </c>
      <c r="V120" s="50">
        <v>14.489265108159493</v>
      </c>
      <c r="W120" s="50">
        <v>14.024301839230688</v>
      </c>
      <c r="X120" s="50">
        <v>13.133804488395882</v>
      </c>
      <c r="Y120" s="50">
        <v>12.091048453733023</v>
      </c>
      <c r="Z120" s="50">
        <v>12.02506002569508</v>
      </c>
    </row>
    <row r="121" spans="1:26" x14ac:dyDescent="0.25">
      <c r="A121" t="str">
        <f t="shared" si="10"/>
        <v>12. Verv. tabaksproducten</v>
      </c>
      <c r="B121">
        <v>12</v>
      </c>
      <c r="C121" s="3" t="s">
        <v>164</v>
      </c>
      <c r="D121" s="208"/>
      <c r="E121" s="50">
        <v>23.404233222450586</v>
      </c>
      <c r="F121" s="50">
        <v>13.663440133712891</v>
      </c>
      <c r="G121" s="50">
        <v>18.23440440217119</v>
      </c>
      <c r="H121" s="50">
        <v>23.579532270315752</v>
      </c>
      <c r="I121" s="50">
        <v>17.854348639731683</v>
      </c>
      <c r="J121" s="50">
        <v>16.916472318816531</v>
      </c>
      <c r="K121" s="50">
        <v>15.751645131380204</v>
      </c>
      <c r="L121" s="50">
        <v>14.662704654083388</v>
      </c>
      <c r="M121" s="50">
        <v>4.3895522649519219</v>
      </c>
      <c r="N121" s="50">
        <v>16.241523061615567</v>
      </c>
      <c r="O121" s="306">
        <v>13.61777004836688</v>
      </c>
      <c r="P121" s="50">
        <v>12.345026303836823</v>
      </c>
      <c r="Q121" s="50">
        <v>10.74451524064858</v>
      </c>
      <c r="R121" s="50">
        <v>10.881754340975625</v>
      </c>
      <c r="S121" s="50">
        <v>10.820369181690562</v>
      </c>
      <c r="T121" s="50">
        <v>11.060045467260302</v>
      </c>
      <c r="U121" s="306">
        <v>14.076446616486715</v>
      </c>
      <c r="V121" s="50">
        <v>12.678555810218025</v>
      </c>
      <c r="W121" s="50">
        <v>10.96365394588293</v>
      </c>
      <c r="X121" s="50">
        <v>11.032098632795035</v>
      </c>
      <c r="Y121" s="50">
        <v>10.899134781825328</v>
      </c>
      <c r="Z121" s="50">
        <v>11.068724616120525</v>
      </c>
    </row>
    <row r="122" spans="1:26" x14ac:dyDescent="0.25">
      <c r="A122" t="str">
        <f t="shared" si="10"/>
        <v>12. Verv. tabaksproducten</v>
      </c>
      <c r="B122">
        <v>12</v>
      </c>
      <c r="C122" s="3" t="s">
        <v>165</v>
      </c>
      <c r="D122" s="208"/>
      <c r="E122" s="50">
        <v>22.895245454558374</v>
      </c>
      <c r="F122" s="50">
        <v>10.463485499610412</v>
      </c>
      <c r="G122" s="50">
        <v>16.344804313148444</v>
      </c>
      <c r="H122" s="50">
        <v>23.566810581407957</v>
      </c>
      <c r="I122" s="50">
        <v>14.731020077197934</v>
      </c>
      <c r="J122" s="50">
        <v>13.009008647400751</v>
      </c>
      <c r="K122" s="50">
        <v>11.229037012007462</v>
      </c>
      <c r="L122" s="50">
        <v>9.504125357978376</v>
      </c>
      <c r="M122" s="50">
        <v>0.24628174090725485</v>
      </c>
      <c r="N122" s="50">
        <v>13.389297866886242</v>
      </c>
      <c r="O122" s="306">
        <v>12.798904884003766</v>
      </c>
      <c r="P122" s="50">
        <v>13.655560236410379</v>
      </c>
      <c r="Q122" s="50">
        <v>13.759778999767342</v>
      </c>
      <c r="R122" s="50">
        <v>12.58463849947049</v>
      </c>
      <c r="S122" s="50">
        <v>11.881287738912459</v>
      </c>
      <c r="T122" s="50">
        <v>10.428640535418754</v>
      </c>
      <c r="U122" s="306">
        <v>13.39871270385278</v>
      </c>
      <c r="V122" s="50">
        <v>14.203340923369089</v>
      </c>
      <c r="W122" s="50">
        <v>14.21946228405106</v>
      </c>
      <c r="X122" s="50">
        <v>12.92121002068796</v>
      </c>
      <c r="Y122" s="50">
        <v>12.120392396024272</v>
      </c>
      <c r="Z122" s="50">
        <v>10.569917325827989</v>
      </c>
    </row>
    <row r="123" spans="1:26" x14ac:dyDescent="0.25">
      <c r="A123" t="str">
        <f t="shared" si="10"/>
        <v>12. Verv. tabaksproducten</v>
      </c>
      <c r="B123">
        <v>12</v>
      </c>
      <c r="C123" s="3" t="s">
        <v>166</v>
      </c>
      <c r="D123" s="206"/>
      <c r="E123" s="50">
        <v>21.589469154269395</v>
      </c>
      <c r="F123" s="50">
        <v>10.468287193311351</v>
      </c>
      <c r="G123" s="50">
        <v>18.070042664099006</v>
      </c>
      <c r="H123" s="50">
        <v>26.984774613130746</v>
      </c>
      <c r="I123" s="50">
        <v>18.50311574637756</v>
      </c>
      <c r="J123" s="50">
        <v>16.653473518952008</v>
      </c>
      <c r="K123" s="50">
        <v>12.953591302312297</v>
      </c>
      <c r="L123" s="50">
        <v>10.70190729815468</v>
      </c>
      <c r="M123" s="50">
        <v>-0.52410302476799808</v>
      </c>
      <c r="N123" s="50">
        <v>14.756511555302742</v>
      </c>
      <c r="O123" s="306">
        <v>13.275894583049883</v>
      </c>
      <c r="P123" s="50">
        <v>12.619774555067668</v>
      </c>
      <c r="Q123" s="50">
        <v>12.815209316690259</v>
      </c>
      <c r="R123" s="50">
        <v>12.234823301536631</v>
      </c>
      <c r="S123" s="50">
        <v>12.448048977795144</v>
      </c>
      <c r="T123" s="50">
        <v>12.675076537548618</v>
      </c>
      <c r="U123" s="306">
        <v>13.937022341893469</v>
      </c>
      <c r="V123" s="50">
        <v>13.162807298693544</v>
      </c>
      <c r="W123" s="50">
        <v>13.280467295524488</v>
      </c>
      <c r="X123" s="50">
        <v>12.597259619077963</v>
      </c>
      <c r="Y123" s="50">
        <v>12.73416264619596</v>
      </c>
      <c r="Z123" s="50">
        <v>12.882804621455326</v>
      </c>
    </row>
    <row r="124" spans="1:26" x14ac:dyDescent="0.25">
      <c r="A124" t="str">
        <f t="shared" si="10"/>
        <v>12. Verv. tabaksproducten</v>
      </c>
      <c r="B124">
        <v>12</v>
      </c>
      <c r="C124" s="3" t="s">
        <v>167</v>
      </c>
      <c r="D124" s="206"/>
      <c r="E124" s="50">
        <v>18.192931007053119</v>
      </c>
      <c r="F124" s="50">
        <v>13.190383399754452</v>
      </c>
      <c r="G124" s="50">
        <v>22.381662362203095</v>
      </c>
      <c r="H124" s="50">
        <v>32.022256475220445</v>
      </c>
      <c r="I124" s="50">
        <v>23.763138567430655</v>
      </c>
      <c r="J124" s="50">
        <v>23.611744888653615</v>
      </c>
      <c r="K124" s="50">
        <v>21.958806841618149</v>
      </c>
      <c r="L124" s="50">
        <v>19.296901974667083</v>
      </c>
      <c r="M124" s="50">
        <v>7.1716207179500904</v>
      </c>
      <c r="N124" s="50">
        <v>25.855082279035091</v>
      </c>
      <c r="O124" s="306">
        <v>23.798311655532</v>
      </c>
      <c r="P124" s="50">
        <v>22.704224535449672</v>
      </c>
      <c r="Q124" s="50">
        <v>20.887404004398014</v>
      </c>
      <c r="R124" s="50">
        <v>20.942418074225092</v>
      </c>
      <c r="S124" s="50">
        <v>20.178036532869324</v>
      </c>
      <c r="T124" s="50">
        <v>19.410382609807346</v>
      </c>
      <c r="U124" s="306">
        <v>24.572250339338211</v>
      </c>
      <c r="V124" s="50">
        <v>23.291431567516248</v>
      </c>
      <c r="W124" s="50">
        <v>21.289462758708567</v>
      </c>
      <c r="X124" s="50">
        <v>21.207905820996476</v>
      </c>
      <c r="Y124" s="50">
        <v>20.302082616594831</v>
      </c>
      <c r="Z124" s="50">
        <v>19.403787447693119</v>
      </c>
    </row>
    <row r="125" spans="1:26" x14ac:dyDescent="0.25">
      <c r="A125" t="str">
        <f t="shared" si="10"/>
        <v>12. Verv. tabaksproducten</v>
      </c>
      <c r="B125">
        <v>12</v>
      </c>
      <c r="C125" s="3" t="s">
        <v>168</v>
      </c>
      <c r="D125" s="206"/>
      <c r="E125" s="50">
        <v>8.1301639940011832</v>
      </c>
      <c r="F125" s="50">
        <v>8.3647858426010835</v>
      </c>
      <c r="G125" s="50">
        <v>12.891489421373009</v>
      </c>
      <c r="H125" s="50">
        <v>18.295226065076225</v>
      </c>
      <c r="I125" s="50">
        <v>14.220812522381186</v>
      </c>
      <c r="J125" s="50">
        <v>16.761960721175289</v>
      </c>
      <c r="K125" s="50">
        <v>17.416315960109561</v>
      </c>
      <c r="L125" s="50">
        <v>20.964608846453217</v>
      </c>
      <c r="M125" s="50">
        <v>14.684179660848756</v>
      </c>
      <c r="N125" s="50">
        <v>20.768561082473326</v>
      </c>
      <c r="O125" s="306">
        <v>24.790967659137387</v>
      </c>
      <c r="P125" s="50">
        <v>27.305736113520325</v>
      </c>
      <c r="Q125" s="50">
        <v>29.992513313536506</v>
      </c>
      <c r="R125" s="50">
        <v>31.624029812242984</v>
      </c>
      <c r="S125" s="50">
        <v>30.840856294456607</v>
      </c>
      <c r="T125" s="50">
        <v>29.572209000322687</v>
      </c>
      <c r="U125" s="306">
        <v>25.090804919717026</v>
      </c>
      <c r="V125" s="50">
        <v>27.457799513089789</v>
      </c>
      <c r="W125" s="50">
        <v>29.965078992711938</v>
      </c>
      <c r="X125" s="50">
        <v>31.391386862627741</v>
      </c>
      <c r="Y125" s="50">
        <v>30.416584546129911</v>
      </c>
      <c r="Z125" s="50">
        <v>28.977339621282688</v>
      </c>
    </row>
    <row r="126" spans="1:26" x14ac:dyDescent="0.25">
      <c r="A126" t="str">
        <f t="shared" si="10"/>
        <v>12. Verv. tabaksproducten</v>
      </c>
      <c r="B126">
        <v>12</v>
      </c>
      <c r="C126" s="3" t="s">
        <v>169</v>
      </c>
      <c r="D126" s="206"/>
      <c r="E126" s="50">
        <v>0.71482529084168389</v>
      </c>
      <c r="F126" s="50">
        <v>0.63211208817250164</v>
      </c>
      <c r="G126" s="50">
        <v>0.34563485914768138</v>
      </c>
      <c r="H126" s="50">
        <v>0.38198259728701411</v>
      </c>
      <c r="I126" s="50">
        <v>1.4021573070440916</v>
      </c>
      <c r="J126" s="50">
        <v>0.34741636804932363</v>
      </c>
      <c r="K126" s="50">
        <v>0.67401435439814095</v>
      </c>
      <c r="L126" s="50">
        <v>0.6592956232430508</v>
      </c>
      <c r="M126" s="50">
        <v>0.81855367504118126</v>
      </c>
      <c r="N126" s="50">
        <v>0.68665153298105985</v>
      </c>
      <c r="O126" s="306">
        <v>0.85232213918204025</v>
      </c>
      <c r="P126" s="50">
        <v>3.6567527791953927</v>
      </c>
      <c r="Q126" s="50">
        <v>5.741479856001555</v>
      </c>
      <c r="R126" s="50">
        <v>5.4374535847284244</v>
      </c>
      <c r="S126" s="50">
        <v>7.5480021045084156</v>
      </c>
      <c r="T126" s="50">
        <v>9.1446076843595492</v>
      </c>
      <c r="U126" s="306">
        <v>0.86028674773737224</v>
      </c>
      <c r="V126" s="50">
        <v>3.667125637468601</v>
      </c>
      <c r="W126" s="50">
        <v>5.7206418701713497</v>
      </c>
      <c r="X126" s="50">
        <v>5.3827871073981939</v>
      </c>
      <c r="Y126" s="50">
        <v>7.4239387330366524</v>
      </c>
      <c r="Z126" s="50">
        <v>8.936308863291675</v>
      </c>
    </row>
    <row r="127" spans="1:26" x14ac:dyDescent="0.25">
      <c r="A127" t="str">
        <f t="shared" si="10"/>
        <v>12. Verv. tabaksproducten</v>
      </c>
      <c r="B127">
        <v>12</v>
      </c>
      <c r="C127" s="3" t="s">
        <v>26</v>
      </c>
      <c r="D127" s="208"/>
      <c r="E127" s="50">
        <v>27.037920291895986</v>
      </c>
      <c r="F127" s="50">
        <v>22.187281330528037</v>
      </c>
      <c r="G127" s="50">
        <v>35.618786642723784</v>
      </c>
      <c r="H127" s="50">
        <v>50.69946513758368</v>
      </c>
      <c r="I127" s="50">
        <v>39.386108396855931</v>
      </c>
      <c r="J127" s="50">
        <v>40.721121977878227</v>
      </c>
      <c r="K127" s="50">
        <v>40.049137156125852</v>
      </c>
      <c r="L127" s="50">
        <v>40.92080644436335</v>
      </c>
      <c r="M127" s="50">
        <v>22.674354053840027</v>
      </c>
      <c r="N127" s="50">
        <v>47.310294894489473</v>
      </c>
      <c r="O127" s="306">
        <v>49.441601453851426</v>
      </c>
      <c r="P127" s="50">
        <v>53.666713428165387</v>
      </c>
      <c r="Q127" s="50">
        <v>56.621397173936074</v>
      </c>
      <c r="R127" s="50">
        <v>58.0039014711965</v>
      </c>
      <c r="S127" s="50">
        <v>58.566894931834341</v>
      </c>
      <c r="T127" s="50">
        <v>58.127199294489579</v>
      </c>
      <c r="U127" s="306">
        <v>50.52334200679261</v>
      </c>
      <c r="V127" s="50">
        <v>54.416356718074638</v>
      </c>
      <c r="W127" s="50">
        <v>56.975183621591853</v>
      </c>
      <c r="X127" s="50">
        <v>57.982079791022407</v>
      </c>
      <c r="Y127" s="50">
        <v>58.142605895761392</v>
      </c>
      <c r="Z127" s="50">
        <v>57.317435932267486</v>
      </c>
    </row>
    <row r="128" spans="1:26" x14ac:dyDescent="0.25">
      <c r="A128" t="str">
        <f t="shared" si="10"/>
        <v>12. Verv. tabaksproducten</v>
      </c>
      <c r="B128">
        <v>12</v>
      </c>
      <c r="C128" s="3" t="s">
        <v>19</v>
      </c>
      <c r="D128" s="208"/>
      <c r="E128" s="50">
        <v>189.22920480984979</v>
      </c>
      <c r="F128" s="50">
        <v>122.72301950424652</v>
      </c>
      <c r="G128" s="50">
        <v>167.1815313475208</v>
      </c>
      <c r="H128" s="50">
        <v>208.72169933206405</v>
      </c>
      <c r="I128" s="50">
        <v>147.59773678880364</v>
      </c>
      <c r="J128" s="50">
        <v>138.23595344752226</v>
      </c>
      <c r="K128" s="50">
        <v>122.16540659833422</v>
      </c>
      <c r="L128" s="50">
        <v>117.97518862817786</v>
      </c>
      <c r="M128" s="50">
        <v>54.582634130679679</v>
      </c>
      <c r="N128" s="50">
        <v>149.62726619918405</v>
      </c>
      <c r="O128" s="306">
        <v>141.28932488394148</v>
      </c>
      <c r="P128" s="50">
        <v>140.79951918617874</v>
      </c>
      <c r="Q128" s="50">
        <v>141.89649256447694</v>
      </c>
      <c r="R128" s="50">
        <v>142.43332378659875</v>
      </c>
      <c r="S128" s="50">
        <v>141.63625876872325</v>
      </c>
      <c r="T128" s="50">
        <v>141.48287817807832</v>
      </c>
      <c r="U128" s="306">
        <v>144.98014144721591</v>
      </c>
      <c r="V128" s="50">
        <v>143.49411474938807</v>
      </c>
      <c r="W128" s="50">
        <v>143.58873685927304</v>
      </c>
      <c r="X128" s="50">
        <v>143.12789954464188</v>
      </c>
      <c r="Y128" s="50">
        <v>141.36828709837243</v>
      </c>
      <c r="Z128" s="50">
        <v>140.24966519034299</v>
      </c>
    </row>
    <row r="129" spans="1:26" x14ac:dyDescent="0.25">
      <c r="A129" t="str">
        <f t="shared" si="10"/>
        <v>12. Verv. tabaksproducten</v>
      </c>
      <c r="B129">
        <v>12</v>
      </c>
      <c r="C129" s="3" t="s">
        <v>20</v>
      </c>
      <c r="D129" s="208"/>
      <c r="E129" s="207">
        <v>0.14288449987973845</v>
      </c>
      <c r="F129" s="207">
        <v>0.18079152077708047</v>
      </c>
      <c r="G129" s="207">
        <v>0.21305455426582315</v>
      </c>
      <c r="H129" s="207">
        <v>0.24290462036208219</v>
      </c>
      <c r="I129" s="207">
        <v>0.26684764450835163</v>
      </c>
      <c r="J129" s="207">
        <v>0.29457692418157305</v>
      </c>
      <c r="K129" s="207">
        <v>0.3278271506745179</v>
      </c>
      <c r="L129" s="207">
        <v>0.34685942798814556</v>
      </c>
      <c r="M129" s="207">
        <v>0.41541333457000162</v>
      </c>
      <c r="N129" s="207">
        <v>0.31618765814721184</v>
      </c>
      <c r="O129" s="307">
        <v>0.34993161369030512</v>
      </c>
      <c r="P129" s="207">
        <v>0.38115693674494777</v>
      </c>
      <c r="Q129" s="207">
        <v>0.39903309906132911</v>
      </c>
      <c r="R129" s="207">
        <v>0.40723546940532723</v>
      </c>
      <c r="S129" s="207">
        <v>0.41350213173498018</v>
      </c>
      <c r="T129" s="207">
        <v>0.41084264077047833</v>
      </c>
      <c r="U129" s="307">
        <v>0.34848456831715158</v>
      </c>
      <c r="V129" s="207">
        <v>0.37922361354758416</v>
      </c>
      <c r="W129" s="207">
        <v>0.3967942393520148</v>
      </c>
      <c r="X129" s="207">
        <v>0.40510676098434378</v>
      </c>
      <c r="Y129" s="207">
        <v>0.41128464586475694</v>
      </c>
      <c r="Z129" s="207">
        <v>0.40868144572379433</v>
      </c>
    </row>
    <row r="130" spans="1:26" x14ac:dyDescent="0.25">
      <c r="A130" t="str">
        <f t="shared" si="10"/>
        <v>12. Verv. tabaksproducten</v>
      </c>
      <c r="B130">
        <v>12</v>
      </c>
      <c r="C130" s="3" t="s">
        <v>29</v>
      </c>
      <c r="D130" s="208"/>
      <c r="E130" s="50">
        <v>113.22920480984979</v>
      </c>
      <c r="F130" s="50">
        <v>122.72301950424652</v>
      </c>
      <c r="G130" s="50">
        <v>125.1815313475208</v>
      </c>
      <c r="H130" s="50">
        <v>72.721699332064048</v>
      </c>
      <c r="I130" s="50">
        <v>99.597736788803644</v>
      </c>
      <c r="J130" s="50">
        <v>99.235953447522263</v>
      </c>
      <c r="K130" s="50">
        <v>107.16540659833422</v>
      </c>
      <c r="L130" s="50">
        <v>117.97518862817786</v>
      </c>
      <c r="M130" s="50">
        <v>54.582634130679679</v>
      </c>
      <c r="N130" s="50">
        <v>117.99780608248895</v>
      </c>
      <c r="O130" s="306">
        <v>120.76331930228011</v>
      </c>
      <c r="P130" s="50">
        <v>120.63504402829065</v>
      </c>
      <c r="Q130" s="50">
        <v>122.08718009131269</v>
      </c>
      <c r="R130" s="50">
        <v>122.97291841592096</v>
      </c>
      <c r="S130" s="50">
        <v>122.5186150996573</v>
      </c>
      <c r="T130" s="50">
        <v>122.70195905046094</v>
      </c>
      <c r="U130" s="306">
        <v>117.07250273900567</v>
      </c>
      <c r="V130" s="50">
        <v>116.25479248784774</v>
      </c>
      <c r="W130" s="50">
        <v>117.00172657775468</v>
      </c>
      <c r="X130" s="50">
        <v>117.17758004247275</v>
      </c>
      <c r="Y130" s="50">
        <v>116.03941126261145</v>
      </c>
      <c r="Z130" s="50">
        <v>115.52735103734054</v>
      </c>
    </row>
    <row r="131" spans="1:26" x14ac:dyDescent="0.25">
      <c r="A131" t="str">
        <f t="shared" ref="A131:A194" si="11">VLOOKUP(B131,$AT$3:$AU$70,2)</f>
        <v>13. Verv. textiel</v>
      </c>
      <c r="B131">
        <v>13</v>
      </c>
      <c r="C131" s="3" t="s">
        <v>25</v>
      </c>
      <c r="D131" s="50">
        <v>16254</v>
      </c>
      <c r="E131" s="50">
        <v>15982</v>
      </c>
      <c r="F131" s="50">
        <v>16087</v>
      </c>
      <c r="G131" s="50">
        <v>16030</v>
      </c>
      <c r="H131" s="50">
        <v>16073</v>
      </c>
      <c r="I131" s="50">
        <v>15679</v>
      </c>
      <c r="J131" s="50">
        <v>15304</v>
      </c>
      <c r="K131" s="50">
        <v>14939</v>
      </c>
      <c r="L131" s="50">
        <v>15021</v>
      </c>
      <c r="M131" s="50">
        <v>13992</v>
      </c>
      <c r="N131" s="50">
        <v>12989.666611793673</v>
      </c>
      <c r="O131" s="306">
        <v>12701.69791556856</v>
      </c>
      <c r="P131" s="50">
        <v>12420.113214597824</v>
      </c>
      <c r="Q131" s="50">
        <v>12144.77098170874</v>
      </c>
      <c r="R131" s="50">
        <v>11875.532827252959</v>
      </c>
      <c r="S131" s="50">
        <v>11612.263429550507</v>
      </c>
      <c r="T131" s="50">
        <v>11354.830466875845</v>
      </c>
      <c r="U131" s="306">
        <v>12598.377064196906</v>
      </c>
      <c r="V131" s="50">
        <v>12218.874386474035</v>
      </c>
      <c r="W131" s="50">
        <v>11850.803521092143</v>
      </c>
      <c r="X131" s="50">
        <v>11493.820105966141</v>
      </c>
      <c r="Y131" s="50">
        <v>11147.590152278277</v>
      </c>
      <c r="Z131" s="50">
        <v>10811.789732002762</v>
      </c>
    </row>
    <row r="132" spans="1:26" x14ac:dyDescent="0.25">
      <c r="A132" t="str">
        <f t="shared" si="11"/>
        <v>13. Verv. textiel</v>
      </c>
      <c r="B132">
        <v>13</v>
      </c>
      <c r="C132" s="3" t="s">
        <v>154</v>
      </c>
      <c r="D132" s="206"/>
      <c r="E132" s="50">
        <v>-272</v>
      </c>
      <c r="F132" s="50">
        <v>105</v>
      </c>
      <c r="G132" s="50">
        <v>-57</v>
      </c>
      <c r="H132" s="50">
        <v>43</v>
      </c>
      <c r="I132" s="50">
        <v>-394</v>
      </c>
      <c r="J132" s="50">
        <v>-375</v>
      </c>
      <c r="K132" s="50">
        <v>-365</v>
      </c>
      <c r="L132" s="50">
        <v>82</v>
      </c>
      <c r="M132" s="50">
        <v>-1029</v>
      </c>
      <c r="N132" s="50">
        <v>-1002.3333882063271</v>
      </c>
      <c r="O132" s="306">
        <v>-287.96869622511258</v>
      </c>
      <c r="P132" s="50">
        <v>-281.58470097073587</v>
      </c>
      <c r="Q132" s="50">
        <v>-275.3422328890847</v>
      </c>
      <c r="R132" s="50">
        <v>-269.23815445578111</v>
      </c>
      <c r="S132" s="50">
        <v>-263.2693977024519</v>
      </c>
      <c r="T132" s="50">
        <v>-257.43296267466212</v>
      </c>
      <c r="U132" s="306">
        <v>-391.28954759676708</v>
      </c>
      <c r="V132" s="50">
        <v>-379.50267772287043</v>
      </c>
      <c r="W132" s="50">
        <v>-368.07086538189287</v>
      </c>
      <c r="X132" s="50">
        <v>-356.983415126002</v>
      </c>
      <c r="Y132" s="50">
        <v>-346.2299536878636</v>
      </c>
      <c r="Z132" s="50">
        <v>-335.80042027551463</v>
      </c>
    </row>
    <row r="133" spans="1:26" x14ac:dyDescent="0.25">
      <c r="A133" t="str">
        <f t="shared" si="11"/>
        <v>13. Verv. textiel</v>
      </c>
      <c r="B133">
        <v>13</v>
      </c>
      <c r="C133" s="3" t="s">
        <v>155</v>
      </c>
      <c r="D133" s="206"/>
      <c r="E133" s="207">
        <v>0.98326565768426233</v>
      </c>
      <c r="F133" s="207">
        <v>1.0065698911275185</v>
      </c>
      <c r="G133" s="207">
        <v>0.99645676633306401</v>
      </c>
      <c r="H133" s="207">
        <v>1.0026824703680599</v>
      </c>
      <c r="I133" s="207">
        <v>0.97548684128662977</v>
      </c>
      <c r="J133" s="207">
        <v>0.97608265833280183</v>
      </c>
      <c r="K133" s="207">
        <v>0.97615002613695767</v>
      </c>
      <c r="L133" s="207">
        <v>1.0054889885534506</v>
      </c>
      <c r="M133" s="207">
        <v>0.93149590573197527</v>
      </c>
      <c r="N133" s="207">
        <v>0.92836382302699205</v>
      </c>
      <c r="O133" s="307">
        <v>0.97783094017488814</v>
      </c>
      <c r="P133" s="207">
        <v>0.97783094017488836</v>
      </c>
      <c r="Q133" s="207">
        <v>0.97783094017488792</v>
      </c>
      <c r="R133" s="207">
        <v>0.97783094017488836</v>
      </c>
      <c r="S133" s="207">
        <v>0.97783094017488803</v>
      </c>
      <c r="T133" s="207">
        <v>0.97783094017488825</v>
      </c>
      <c r="U133" s="307">
        <v>0.96987685986940542</v>
      </c>
      <c r="V133" s="207">
        <v>0.96987685986940553</v>
      </c>
      <c r="W133" s="207">
        <v>0.96987685986940519</v>
      </c>
      <c r="X133" s="207">
        <v>0.96987685986940542</v>
      </c>
      <c r="Y133" s="207">
        <v>0.96987685986940542</v>
      </c>
      <c r="Z133" s="207">
        <v>0.96987685986940542</v>
      </c>
    </row>
    <row r="134" spans="1:26" x14ac:dyDescent="0.25">
      <c r="A134" t="str">
        <f t="shared" si="11"/>
        <v>13. Verv. textiel</v>
      </c>
      <c r="B134">
        <v>13</v>
      </c>
      <c r="C134" s="3" t="s">
        <v>8</v>
      </c>
      <c r="D134" s="50">
        <v>25</v>
      </c>
      <c r="E134" s="50">
        <v>12</v>
      </c>
      <c r="F134" s="50">
        <v>19</v>
      </c>
      <c r="G134" s="50">
        <v>20</v>
      </c>
      <c r="H134" s="50">
        <v>24</v>
      </c>
      <c r="I134" s="50">
        <v>25</v>
      </c>
      <c r="J134" s="50">
        <v>18</v>
      </c>
      <c r="K134" s="50">
        <v>23</v>
      </c>
      <c r="L134" s="50">
        <v>29</v>
      </c>
      <c r="M134" s="50">
        <v>17</v>
      </c>
      <c r="N134" s="50">
        <v>11.579807717899907</v>
      </c>
      <c r="O134" s="306">
        <v>13.878923531273815</v>
      </c>
      <c r="P134" s="50">
        <v>16.609057442002747</v>
      </c>
      <c r="Q134" s="50">
        <v>18.926611379867715</v>
      </c>
      <c r="R134" s="50">
        <v>20.705099826633049</v>
      </c>
      <c r="S134" s="50">
        <v>22.312704107217151</v>
      </c>
      <c r="T134" s="50">
        <v>21.96012537793343</v>
      </c>
      <c r="U134" s="306">
        <v>13.766026641038705</v>
      </c>
      <c r="V134" s="50">
        <v>16.339946589459181</v>
      </c>
      <c r="W134" s="50">
        <v>18.468487641363613</v>
      </c>
      <c r="X134" s="50">
        <v>20.039580214645476</v>
      </c>
      <c r="Y134" s="50">
        <v>21.419844811937853</v>
      </c>
      <c r="Z134" s="50">
        <v>20.909890179977232</v>
      </c>
    </row>
    <row r="135" spans="1:26" x14ac:dyDescent="0.25">
      <c r="A135" t="str">
        <f t="shared" si="11"/>
        <v>13. Verv. textiel</v>
      </c>
      <c r="B135">
        <v>13</v>
      </c>
      <c r="C135" s="3" t="s">
        <v>9</v>
      </c>
      <c r="D135" s="50">
        <v>488</v>
      </c>
      <c r="E135" s="50">
        <v>509</v>
      </c>
      <c r="F135" s="50">
        <v>551</v>
      </c>
      <c r="G135" s="50">
        <v>527</v>
      </c>
      <c r="H135" s="50">
        <v>557</v>
      </c>
      <c r="I135" s="50">
        <v>519</v>
      </c>
      <c r="J135" s="50">
        <v>488</v>
      </c>
      <c r="K135" s="50">
        <v>448</v>
      </c>
      <c r="L135" s="50">
        <v>481</v>
      </c>
      <c r="M135" s="50">
        <v>430</v>
      </c>
      <c r="N135" s="50">
        <v>272.99942912294216</v>
      </c>
      <c r="O135" s="306">
        <v>327.20216891182315</v>
      </c>
      <c r="P135" s="50">
        <v>391.56636365627236</v>
      </c>
      <c r="Q135" s="50">
        <v>446.20379092725864</v>
      </c>
      <c r="R135" s="50">
        <v>488.13249496939613</v>
      </c>
      <c r="S135" s="50">
        <v>526.03252418807233</v>
      </c>
      <c r="T135" s="50">
        <v>517.72031433448728</v>
      </c>
      <c r="U135" s="306">
        <v>324.54057147128037</v>
      </c>
      <c r="V135" s="50">
        <v>385.22194836847632</v>
      </c>
      <c r="W135" s="50">
        <v>435.4033076959214</v>
      </c>
      <c r="X135" s="50">
        <v>472.4425561924437</v>
      </c>
      <c r="Y135" s="50">
        <v>504.98294514181794</v>
      </c>
      <c r="Z135" s="50">
        <v>492.96052414870849</v>
      </c>
    </row>
    <row r="136" spans="1:26" x14ac:dyDescent="0.25">
      <c r="A136" t="str">
        <f t="shared" si="11"/>
        <v>13. Verv. textiel</v>
      </c>
      <c r="B136">
        <v>13</v>
      </c>
      <c r="C136" s="3" t="s">
        <v>10</v>
      </c>
      <c r="D136" s="50">
        <v>954</v>
      </c>
      <c r="E136" s="50">
        <v>976</v>
      </c>
      <c r="F136" s="50">
        <v>1045</v>
      </c>
      <c r="G136" s="50">
        <v>1066</v>
      </c>
      <c r="H136" s="50">
        <v>1142</v>
      </c>
      <c r="I136" s="50">
        <v>1146</v>
      </c>
      <c r="J136" s="50">
        <v>1045</v>
      </c>
      <c r="K136" s="50">
        <v>1049</v>
      </c>
      <c r="L136" s="50">
        <v>1122</v>
      </c>
      <c r="M136" s="50">
        <v>1015</v>
      </c>
      <c r="N136" s="50">
        <v>576.80551651425947</v>
      </c>
      <c r="O136" s="306">
        <v>691.32751174646921</v>
      </c>
      <c r="P136" s="50">
        <v>827.31908767711809</v>
      </c>
      <c r="Q136" s="50">
        <v>942.75951024246717</v>
      </c>
      <c r="R136" s="50">
        <v>1031.3483687228538</v>
      </c>
      <c r="S136" s="50">
        <v>1111.4252611896845</v>
      </c>
      <c r="T136" s="50">
        <v>1093.8628490140427</v>
      </c>
      <c r="U136" s="306">
        <v>685.70396853475813</v>
      </c>
      <c r="V136" s="50">
        <v>813.91432068249492</v>
      </c>
      <c r="W136" s="50">
        <v>919.93976175848934</v>
      </c>
      <c r="X136" s="50">
        <v>998.19795786158591</v>
      </c>
      <c r="Y136" s="50">
        <v>1066.9507604436969</v>
      </c>
      <c r="Z136" s="50">
        <v>1041.5492467007527</v>
      </c>
    </row>
    <row r="137" spans="1:26" x14ac:dyDescent="0.25">
      <c r="A137" t="str">
        <f t="shared" si="11"/>
        <v>13. Verv. textiel</v>
      </c>
      <c r="B137">
        <v>13</v>
      </c>
      <c r="C137" s="3" t="s">
        <v>11</v>
      </c>
      <c r="D137" s="50">
        <v>1476</v>
      </c>
      <c r="E137" s="50">
        <v>1392</v>
      </c>
      <c r="F137" s="50">
        <v>1345</v>
      </c>
      <c r="G137" s="50">
        <v>1311</v>
      </c>
      <c r="H137" s="50">
        <v>1274</v>
      </c>
      <c r="I137" s="50">
        <v>1281</v>
      </c>
      <c r="J137" s="50">
        <v>1239</v>
      </c>
      <c r="K137" s="50">
        <v>1213</v>
      </c>
      <c r="L137" s="50">
        <v>1219</v>
      </c>
      <c r="M137" s="50">
        <v>1158</v>
      </c>
      <c r="N137" s="50">
        <v>1153.2828062954395</v>
      </c>
      <c r="O137" s="306">
        <v>1042.4807147951267</v>
      </c>
      <c r="P137" s="50">
        <v>952.18323503675481</v>
      </c>
      <c r="Q137" s="50">
        <v>918.21141245167928</v>
      </c>
      <c r="R137" s="50">
        <v>900.01778489412891</v>
      </c>
      <c r="S137" s="50">
        <v>886.72640945722299</v>
      </c>
      <c r="T137" s="50">
        <v>1003.2812016024009</v>
      </c>
      <c r="U137" s="306">
        <v>1034.0007465493741</v>
      </c>
      <c r="V137" s="50">
        <v>936.75533715312645</v>
      </c>
      <c r="W137" s="50">
        <v>895.98585730254376</v>
      </c>
      <c r="X137" s="50">
        <v>871.08870500559919</v>
      </c>
      <c r="Y137" s="50">
        <v>851.243398825741</v>
      </c>
      <c r="Z137" s="50">
        <v>955.29963441019572</v>
      </c>
    </row>
    <row r="138" spans="1:26" x14ac:dyDescent="0.25">
      <c r="A138" t="str">
        <f t="shared" si="11"/>
        <v>13. Verv. textiel</v>
      </c>
      <c r="B138">
        <v>13</v>
      </c>
      <c r="C138" s="3" t="s">
        <v>12</v>
      </c>
      <c r="D138" s="50">
        <v>1828</v>
      </c>
      <c r="E138" s="50">
        <v>1768</v>
      </c>
      <c r="F138" s="50">
        <v>1758</v>
      </c>
      <c r="G138" s="50">
        <v>1684</v>
      </c>
      <c r="H138" s="50">
        <v>1663</v>
      </c>
      <c r="I138" s="50">
        <v>1556</v>
      </c>
      <c r="J138" s="50">
        <v>1509</v>
      </c>
      <c r="K138" s="50">
        <v>1436</v>
      </c>
      <c r="L138" s="50">
        <v>1394</v>
      </c>
      <c r="M138" s="50">
        <v>1309</v>
      </c>
      <c r="N138" s="50">
        <v>1295.4409299881063</v>
      </c>
      <c r="O138" s="306">
        <v>1246.7720478071612</v>
      </c>
      <c r="P138" s="50">
        <v>1231.1035330780533</v>
      </c>
      <c r="Q138" s="50">
        <v>1172.2067268474125</v>
      </c>
      <c r="R138" s="50">
        <v>1164.4618129414641</v>
      </c>
      <c r="S138" s="50">
        <v>1159.7182965915431</v>
      </c>
      <c r="T138" s="50">
        <v>1048.2979128729248</v>
      </c>
      <c r="U138" s="306">
        <v>1236.6302895712072</v>
      </c>
      <c r="V138" s="50">
        <v>1211.1563854140122</v>
      </c>
      <c r="W138" s="50">
        <v>1143.8331465363453</v>
      </c>
      <c r="X138" s="50">
        <v>1127.0327650058284</v>
      </c>
      <c r="Y138" s="50">
        <v>1113.3113144507133</v>
      </c>
      <c r="Z138" s="50">
        <v>998.16343745005565</v>
      </c>
    </row>
    <row r="139" spans="1:26" x14ac:dyDescent="0.25">
      <c r="A139" t="str">
        <f t="shared" si="11"/>
        <v>13. Verv. textiel</v>
      </c>
      <c r="B139">
        <v>13</v>
      </c>
      <c r="C139" s="3" t="s">
        <v>13</v>
      </c>
      <c r="D139" s="50">
        <v>2747</v>
      </c>
      <c r="E139" s="50">
        <v>2572</v>
      </c>
      <c r="F139" s="50">
        <v>2363</v>
      </c>
      <c r="G139" s="50">
        <v>2184</v>
      </c>
      <c r="H139" s="50">
        <v>2021</v>
      </c>
      <c r="I139" s="50">
        <v>1886</v>
      </c>
      <c r="J139" s="50">
        <v>1753</v>
      </c>
      <c r="K139" s="50">
        <v>1723</v>
      </c>
      <c r="L139" s="50">
        <v>1734</v>
      </c>
      <c r="M139" s="50">
        <v>1576</v>
      </c>
      <c r="N139" s="50">
        <v>1488.6558445844776</v>
      </c>
      <c r="O139" s="306">
        <v>1470.2689663449401</v>
      </c>
      <c r="P139" s="50">
        <v>1408.6954852824667</v>
      </c>
      <c r="Q139" s="50">
        <v>1356.0232058646159</v>
      </c>
      <c r="R139" s="50">
        <v>1316.3044154925533</v>
      </c>
      <c r="S139" s="50">
        <v>1302.6696838450146</v>
      </c>
      <c r="T139" s="50">
        <v>1253.7292220330476</v>
      </c>
      <c r="U139" s="306">
        <v>1458.3091919621875</v>
      </c>
      <c r="V139" s="50">
        <v>1385.8708762194572</v>
      </c>
      <c r="W139" s="50">
        <v>1323.2002980497568</v>
      </c>
      <c r="X139" s="50">
        <v>1273.9947231369856</v>
      </c>
      <c r="Y139" s="50">
        <v>1250.5423966139087</v>
      </c>
      <c r="Z139" s="50">
        <v>1193.7700672001522</v>
      </c>
    </row>
    <row r="140" spans="1:26" x14ac:dyDescent="0.25">
      <c r="A140" t="str">
        <f t="shared" si="11"/>
        <v>13. Verv. textiel</v>
      </c>
      <c r="B140">
        <v>13</v>
      </c>
      <c r="C140" s="3" t="s">
        <v>14</v>
      </c>
      <c r="D140" s="50">
        <v>3397</v>
      </c>
      <c r="E140" s="50">
        <v>3224</v>
      </c>
      <c r="F140" s="50">
        <v>3094</v>
      </c>
      <c r="G140" s="50">
        <v>2993</v>
      </c>
      <c r="H140" s="50">
        <v>2847</v>
      </c>
      <c r="I140" s="50">
        <v>2605</v>
      </c>
      <c r="J140" s="50">
        <v>2462</v>
      </c>
      <c r="K140" s="50">
        <v>2236</v>
      </c>
      <c r="L140" s="50">
        <v>2117</v>
      </c>
      <c r="M140" s="50">
        <v>1830</v>
      </c>
      <c r="N140" s="50">
        <v>1776.9765461583377</v>
      </c>
      <c r="O140" s="306">
        <v>1698.7770265539698</v>
      </c>
      <c r="P140" s="50">
        <v>1665.5516421430875</v>
      </c>
      <c r="Q140" s="50">
        <v>1630.2412319394602</v>
      </c>
      <c r="R140" s="50">
        <v>1584.7943153676579</v>
      </c>
      <c r="S140" s="50">
        <v>1496.9627665205078</v>
      </c>
      <c r="T140" s="50">
        <v>1478.4732867544058</v>
      </c>
      <c r="U140" s="306">
        <v>1684.9584733305435</v>
      </c>
      <c r="V140" s="50">
        <v>1638.5652810002125</v>
      </c>
      <c r="W140" s="50">
        <v>1590.7808027664855</v>
      </c>
      <c r="X140" s="50">
        <v>1533.8546093688997</v>
      </c>
      <c r="Y140" s="50">
        <v>1437.0606984272663</v>
      </c>
      <c r="Z140" s="50">
        <v>1407.7658268349062</v>
      </c>
    </row>
    <row r="141" spans="1:26" x14ac:dyDescent="0.25">
      <c r="A141" t="str">
        <f t="shared" si="11"/>
        <v>13. Verv. textiel</v>
      </c>
      <c r="B141">
        <v>13</v>
      </c>
      <c r="C141" s="3" t="s">
        <v>15</v>
      </c>
      <c r="D141" s="50">
        <v>3239</v>
      </c>
      <c r="E141" s="50">
        <v>3316</v>
      </c>
      <c r="F141" s="50">
        <v>3469</v>
      </c>
      <c r="G141" s="50">
        <v>3421</v>
      </c>
      <c r="H141" s="50">
        <v>3362</v>
      </c>
      <c r="I141" s="50">
        <v>3126</v>
      </c>
      <c r="J141" s="50">
        <v>2959</v>
      </c>
      <c r="K141" s="50">
        <v>2812</v>
      </c>
      <c r="L141" s="50">
        <v>2794</v>
      </c>
      <c r="M141" s="50">
        <v>2581</v>
      </c>
      <c r="N141" s="50">
        <v>2386.2817643633903</v>
      </c>
      <c r="O141" s="306">
        <v>2224.53575822522</v>
      </c>
      <c r="P141" s="50">
        <v>2038.2337760282153</v>
      </c>
      <c r="Q141" s="50">
        <v>1894.1549430103555</v>
      </c>
      <c r="R141" s="50">
        <v>1731.9123386133924</v>
      </c>
      <c r="S141" s="50">
        <v>1682.9491306612269</v>
      </c>
      <c r="T141" s="50">
        <v>1608.7739726544198</v>
      </c>
      <c r="U141" s="306">
        <v>2206.4404665583629</v>
      </c>
      <c r="V141" s="50">
        <v>2005.2089742858161</v>
      </c>
      <c r="W141" s="50">
        <v>1848.306411206029</v>
      </c>
      <c r="X141" s="50">
        <v>1676.2438493406239</v>
      </c>
      <c r="Y141" s="50">
        <v>1615.6046811685687</v>
      </c>
      <c r="Z141" s="50">
        <v>1531.8349287027299</v>
      </c>
    </row>
    <row r="142" spans="1:26" x14ac:dyDescent="0.25">
      <c r="A142" t="str">
        <f t="shared" si="11"/>
        <v>13. Verv. textiel</v>
      </c>
      <c r="B142">
        <v>13</v>
      </c>
      <c r="C142" s="3" t="s">
        <v>16</v>
      </c>
      <c r="D142" s="50">
        <v>1712</v>
      </c>
      <c r="E142" s="50">
        <v>1768</v>
      </c>
      <c r="F142" s="50">
        <v>1927</v>
      </c>
      <c r="G142" s="50">
        <v>2239</v>
      </c>
      <c r="H142" s="50">
        <v>2573</v>
      </c>
      <c r="I142" s="50">
        <v>2843</v>
      </c>
      <c r="J142" s="50">
        <v>3046</v>
      </c>
      <c r="K142" s="50">
        <v>3092</v>
      </c>
      <c r="L142" s="50">
        <v>3126</v>
      </c>
      <c r="M142" s="50">
        <v>2973</v>
      </c>
      <c r="N142" s="50">
        <v>2738.4247311505178</v>
      </c>
      <c r="O142" s="306">
        <v>2517.4341298432637</v>
      </c>
      <c r="P142" s="50">
        <v>2362.5933394778976</v>
      </c>
      <c r="Q142" s="50">
        <v>2255.8683021933634</v>
      </c>
      <c r="R142" s="50">
        <v>2150.641116776394</v>
      </c>
      <c r="S142" s="50">
        <v>1984.101043253263</v>
      </c>
      <c r="T142" s="50">
        <v>1845.4009826185409</v>
      </c>
      <c r="U142" s="306">
        <v>2496.9562819762741</v>
      </c>
      <c r="V142" s="50">
        <v>2324.3130511460013</v>
      </c>
      <c r="W142" s="50">
        <v>2201.2644008699021</v>
      </c>
      <c r="X142" s="50">
        <v>2081.5135176077811</v>
      </c>
      <c r="Y142" s="50">
        <v>1904.7057780837197</v>
      </c>
      <c r="Z142" s="50">
        <v>1757.1453359437551</v>
      </c>
    </row>
    <row r="143" spans="1:26" x14ac:dyDescent="0.25">
      <c r="A143" t="str">
        <f t="shared" si="11"/>
        <v>13. Verv. textiel</v>
      </c>
      <c r="B143">
        <v>13</v>
      </c>
      <c r="C143" s="3" t="s">
        <v>17</v>
      </c>
      <c r="D143" s="50">
        <v>359</v>
      </c>
      <c r="E143" s="50">
        <v>413</v>
      </c>
      <c r="F143" s="50">
        <v>478</v>
      </c>
      <c r="G143" s="50">
        <v>545</v>
      </c>
      <c r="H143" s="50">
        <v>568</v>
      </c>
      <c r="I143" s="50">
        <v>642</v>
      </c>
      <c r="J143" s="50">
        <v>728</v>
      </c>
      <c r="K143" s="50">
        <v>840</v>
      </c>
      <c r="L143" s="50">
        <v>931</v>
      </c>
      <c r="M143" s="50">
        <v>1021</v>
      </c>
      <c r="N143" s="50">
        <v>1195.0675343056082</v>
      </c>
      <c r="O143" s="306">
        <v>1299.3514711944483</v>
      </c>
      <c r="P143" s="50">
        <v>1318.7642984117981</v>
      </c>
      <c r="Q143" s="50">
        <v>1284.3914642983766</v>
      </c>
      <c r="R143" s="50">
        <v>1217.4331113357741</v>
      </c>
      <c r="S143" s="50">
        <v>1126.6851446071819</v>
      </c>
      <c r="T143" s="50">
        <v>1038.9978282119096</v>
      </c>
      <c r="U143" s="306">
        <v>1288.7820102351955</v>
      </c>
      <c r="V143" s="50">
        <v>1297.3968134784106</v>
      </c>
      <c r="W143" s="50">
        <v>1253.3024221282042</v>
      </c>
      <c r="X143" s="50">
        <v>1178.3014182427112</v>
      </c>
      <c r="Y143" s="50">
        <v>1081.6000083824672</v>
      </c>
      <c r="Z143" s="50">
        <v>989.30812603540744</v>
      </c>
    </row>
    <row r="144" spans="1:26" x14ac:dyDescent="0.25">
      <c r="A144" t="str">
        <f t="shared" si="11"/>
        <v>13. Verv. textiel</v>
      </c>
      <c r="B144">
        <v>13</v>
      </c>
      <c r="C144" s="3" t="s">
        <v>156</v>
      </c>
      <c r="D144" s="50">
        <v>29</v>
      </c>
      <c r="E144" s="50">
        <v>32</v>
      </c>
      <c r="F144" s="50">
        <v>38</v>
      </c>
      <c r="G144" s="50">
        <v>40</v>
      </c>
      <c r="H144" s="50">
        <v>42</v>
      </c>
      <c r="I144" s="50">
        <v>50</v>
      </c>
      <c r="J144" s="50">
        <v>57</v>
      </c>
      <c r="K144" s="50">
        <v>67</v>
      </c>
      <c r="L144" s="50">
        <v>74</v>
      </c>
      <c r="M144" s="50">
        <v>82</v>
      </c>
      <c r="N144" s="50">
        <v>94.151701592691126</v>
      </c>
      <c r="O144" s="306">
        <v>169.66919661486924</v>
      </c>
      <c r="P144" s="50">
        <v>207.49339636415306</v>
      </c>
      <c r="Q144" s="50">
        <v>225.78378255388094</v>
      </c>
      <c r="R144" s="50">
        <v>269.78196831271009</v>
      </c>
      <c r="S144" s="50">
        <v>312.68046512957187</v>
      </c>
      <c r="T144" s="50">
        <v>444.33277140173232</v>
      </c>
      <c r="U144" s="306">
        <v>168.28903736668659</v>
      </c>
      <c r="V144" s="50">
        <v>204.13145213656983</v>
      </c>
      <c r="W144" s="50">
        <v>220.31862513710138</v>
      </c>
      <c r="X144" s="50">
        <v>261.11042398903697</v>
      </c>
      <c r="Y144" s="50">
        <v>300.16832592843855</v>
      </c>
      <c r="Z144" s="50">
        <v>423.08271439611855</v>
      </c>
    </row>
    <row r="145" spans="1:26" x14ac:dyDescent="0.25">
      <c r="A145" t="str">
        <f t="shared" si="11"/>
        <v>13. Verv. textiel</v>
      </c>
      <c r="B145">
        <v>13</v>
      </c>
      <c r="C145" s="3" t="s">
        <v>6</v>
      </c>
      <c r="D145" s="50">
        <v>2100</v>
      </c>
      <c r="E145" s="50">
        <v>2213</v>
      </c>
      <c r="F145" s="50">
        <v>2443</v>
      </c>
      <c r="G145" s="50">
        <v>2824</v>
      </c>
      <c r="H145" s="50">
        <v>3183</v>
      </c>
      <c r="I145" s="50">
        <v>3535</v>
      </c>
      <c r="J145" s="50">
        <v>3831</v>
      </c>
      <c r="K145" s="50">
        <v>3999</v>
      </c>
      <c r="L145" s="50">
        <v>4131</v>
      </c>
      <c r="M145" s="50">
        <v>4076</v>
      </c>
      <c r="N145" s="50">
        <v>4027.6439670488171</v>
      </c>
      <c r="O145" s="306">
        <v>3986.454797652581</v>
      </c>
      <c r="P145" s="50">
        <v>3888.8510342538489</v>
      </c>
      <c r="Q145" s="50">
        <v>3766.0435490456211</v>
      </c>
      <c r="R145" s="50">
        <v>3637.8561964248784</v>
      </c>
      <c r="S145" s="50">
        <v>3423.4666529900169</v>
      </c>
      <c r="T145" s="50">
        <v>3328.7315822321825</v>
      </c>
      <c r="U145" s="306">
        <v>3954.0273295781558</v>
      </c>
      <c r="V145" s="50">
        <v>3825.841316760982</v>
      </c>
      <c r="W145" s="50">
        <v>3674.8854481352078</v>
      </c>
      <c r="X145" s="50">
        <v>3520.9253598395294</v>
      </c>
      <c r="Y145" s="50">
        <v>3286.4741123946255</v>
      </c>
      <c r="Z145" s="50">
        <v>3169.5361763752812</v>
      </c>
    </row>
    <row r="146" spans="1:26" x14ac:dyDescent="0.25">
      <c r="A146" t="str">
        <f t="shared" si="11"/>
        <v>13. Verv. textiel</v>
      </c>
      <c r="B146">
        <v>13</v>
      </c>
      <c r="C146" s="3" t="s">
        <v>157</v>
      </c>
      <c r="D146" s="207">
        <v>0.98054909382041988</v>
      </c>
      <c r="E146" s="206"/>
      <c r="F146" s="206"/>
      <c r="G146" s="206"/>
      <c r="H146" s="206"/>
      <c r="I146" s="206"/>
      <c r="J146" s="206"/>
      <c r="K146" s="206"/>
      <c r="L146" s="206"/>
      <c r="M146" s="206"/>
      <c r="N146" s="206"/>
      <c r="O146" s="308"/>
      <c r="P146" s="206"/>
      <c r="Q146" s="206"/>
      <c r="R146" s="206"/>
      <c r="S146" s="206"/>
      <c r="T146" s="206"/>
      <c r="U146" s="308"/>
      <c r="V146" s="206"/>
      <c r="W146" s="206"/>
      <c r="X146" s="206"/>
      <c r="Y146" s="206"/>
      <c r="Z146" s="206"/>
    </row>
    <row r="147" spans="1:26" x14ac:dyDescent="0.25">
      <c r="A147" t="str">
        <f t="shared" si="11"/>
        <v>13. Verv. textiel</v>
      </c>
      <c r="B147">
        <v>13</v>
      </c>
      <c r="C147" s="3" t="s">
        <v>158</v>
      </c>
      <c r="D147" s="206"/>
      <c r="E147" s="207">
        <v>-1.3582819319212236E-3</v>
      </c>
      <c r="F147" s="207">
        <v>-1.3010398653549304E-2</v>
      </c>
      <c r="G147" s="207">
        <v>-7.9538362563220666E-3</v>
      </c>
      <c r="H147" s="207">
        <v>-1.1066688273820013E-2</v>
      </c>
      <c r="I147" s="207">
        <v>2.5311262668950563E-3</v>
      </c>
      <c r="J147" s="207">
        <v>2.2332177438090239E-3</v>
      </c>
      <c r="K147" s="207">
        <v>2.199533841731105E-3</v>
      </c>
      <c r="L147" s="207">
        <v>-1.2469947366515355E-2</v>
      </c>
      <c r="M147" s="207">
        <v>2.4526594044222305E-2</v>
      </c>
      <c r="N147" s="207">
        <v>2.6092635396713915E-2</v>
      </c>
      <c r="O147" s="307">
        <v>1.3590768227658701E-3</v>
      </c>
      <c r="P147" s="207">
        <v>1.359076822765759E-3</v>
      </c>
      <c r="Q147" s="207">
        <v>1.3590768227659811E-3</v>
      </c>
      <c r="R147" s="207">
        <v>1.359076822765759E-3</v>
      </c>
      <c r="S147" s="207">
        <v>1.3590768227659256E-3</v>
      </c>
      <c r="T147" s="207">
        <v>1.3590768227658145E-3</v>
      </c>
      <c r="U147" s="307">
        <v>5.3361169755072324E-3</v>
      </c>
      <c r="V147" s="207">
        <v>5.3361169755071769E-3</v>
      </c>
      <c r="W147" s="207">
        <v>5.3361169755073434E-3</v>
      </c>
      <c r="X147" s="207">
        <v>5.3361169755072324E-3</v>
      </c>
      <c r="Y147" s="207">
        <v>5.3361169755072324E-3</v>
      </c>
      <c r="Z147" s="207">
        <v>5.3361169755072324E-3</v>
      </c>
    </row>
    <row r="148" spans="1:26" x14ac:dyDescent="0.25">
      <c r="A148" t="str">
        <f t="shared" si="11"/>
        <v>13. Verv. textiel</v>
      </c>
      <c r="B148">
        <v>13</v>
      </c>
      <c r="C148" s="3" t="s">
        <v>159</v>
      </c>
      <c r="D148" s="208"/>
      <c r="E148" s="50">
        <v>12.720797507072119</v>
      </c>
      <c r="F148" s="50">
        <v>5.9661574027350799</v>
      </c>
      <c r="G148" s="50">
        <v>9.5424905732111931</v>
      </c>
      <c r="H148" s="50">
        <v>9.9824698788197193</v>
      </c>
      <c r="I148" s="50">
        <v>12.305311403560825</v>
      </c>
      <c r="J148" s="50">
        <v>12.810584998965375</v>
      </c>
      <c r="K148" s="50">
        <v>9.2230148890176675</v>
      </c>
      <c r="L148" s="50">
        <v>11.447565401510683</v>
      </c>
      <c r="M148" s="50">
        <v>15.50678651151182</v>
      </c>
      <c r="N148" s="50">
        <v>9.1168078993958375</v>
      </c>
      <c r="O148" s="306">
        <v>5.9236420578892535</v>
      </c>
      <c r="P148" s="50">
        <v>7.0997530486622376</v>
      </c>
      <c r="Q148" s="50">
        <v>8.4963510277689736</v>
      </c>
      <c r="R148" s="50">
        <v>9.681894027463402</v>
      </c>
      <c r="S148" s="50">
        <v>10.591678474613094</v>
      </c>
      <c r="T148" s="50">
        <v>11.414047253171518</v>
      </c>
      <c r="U148" s="306">
        <v>5.9696954181443642</v>
      </c>
      <c r="V148" s="50">
        <v>7.0967487688099409</v>
      </c>
      <c r="W148" s="50">
        <v>8.4236721942312744</v>
      </c>
      <c r="X148" s="50">
        <v>9.5209910853942183</v>
      </c>
      <c r="Y148" s="50">
        <v>10.330930625383603</v>
      </c>
      <c r="Z148" s="50">
        <v>11.042493325129151</v>
      </c>
    </row>
    <row r="149" spans="1:26" x14ac:dyDescent="0.25">
      <c r="A149" t="str">
        <f t="shared" si="11"/>
        <v>13. Verv. textiel</v>
      </c>
      <c r="B149">
        <v>13</v>
      </c>
      <c r="C149" s="3" t="s">
        <v>160</v>
      </c>
      <c r="D149" s="208"/>
      <c r="E149" s="50">
        <v>127.21443309826347</v>
      </c>
      <c r="F149" s="50">
        <v>126.75789727519971</v>
      </c>
      <c r="G149" s="50">
        <v>140.00345743025343</v>
      </c>
      <c r="H149" s="50">
        <v>132.26483019139485</v>
      </c>
      <c r="I149" s="50">
        <v>147.36812011209466</v>
      </c>
      <c r="J149" s="50">
        <v>137.15966615547191</v>
      </c>
      <c r="K149" s="50">
        <v>128.9506471958058</v>
      </c>
      <c r="L149" s="50">
        <v>111.80899443452731</v>
      </c>
      <c r="M149" s="50">
        <v>137.84026124670686</v>
      </c>
      <c r="N149" s="50">
        <v>123.89857935347149</v>
      </c>
      <c r="O149" s="306">
        <v>71.908779216671164</v>
      </c>
      <c r="P149" s="50">
        <v>86.185925732834917</v>
      </c>
      <c r="Q149" s="50">
        <v>103.13962664058708</v>
      </c>
      <c r="R149" s="50">
        <v>117.5312710012312</v>
      </c>
      <c r="S149" s="50">
        <v>128.57540369957997</v>
      </c>
      <c r="T149" s="50">
        <v>138.55837268287345</v>
      </c>
      <c r="U149" s="306">
        <v>72.994508907968566</v>
      </c>
      <c r="V149" s="50">
        <v>86.775564737863263</v>
      </c>
      <c r="W149" s="50">
        <v>103.00053385483328</v>
      </c>
      <c r="X149" s="50">
        <v>116.4180112913578</v>
      </c>
      <c r="Y149" s="50">
        <v>126.32155491051422</v>
      </c>
      <c r="Z149" s="50">
        <v>135.02219475677626</v>
      </c>
    </row>
    <row r="150" spans="1:26" x14ac:dyDescent="0.25">
      <c r="A150" t="str">
        <f t="shared" si="11"/>
        <v>13. Verv. textiel</v>
      </c>
      <c r="B150">
        <v>13</v>
      </c>
      <c r="C150" s="3" t="s">
        <v>161</v>
      </c>
      <c r="D150" s="208"/>
      <c r="E150" s="50">
        <v>180.63514530183483</v>
      </c>
      <c r="F150" s="50">
        <v>173.42826973439833</v>
      </c>
      <c r="G150" s="50">
        <v>190.97318749244494</v>
      </c>
      <c r="H150" s="50">
        <v>191.49262593781253</v>
      </c>
      <c r="I150" s="50">
        <v>220.67371248033893</v>
      </c>
      <c r="J150" s="50">
        <v>221.10524700983623</v>
      </c>
      <c r="K150" s="50">
        <v>201.5834592449105</v>
      </c>
      <c r="L150" s="50">
        <v>186.96678478471318</v>
      </c>
      <c r="M150" s="50">
        <v>241.4879388417306</v>
      </c>
      <c r="N150" s="50">
        <v>220.0478723688187</v>
      </c>
      <c r="O150" s="306">
        <v>110.78263729620816</v>
      </c>
      <c r="P150" s="50">
        <v>132.77800366669308</v>
      </c>
      <c r="Q150" s="50">
        <v>158.89686869195933</v>
      </c>
      <c r="R150" s="50">
        <v>181.06863039712292</v>
      </c>
      <c r="S150" s="50">
        <v>198.08321693718639</v>
      </c>
      <c r="T150" s="50">
        <v>213.46297507051727</v>
      </c>
      <c r="U150" s="306">
        <v>113.0766159957081</v>
      </c>
      <c r="V150" s="50">
        <v>134.42500481845011</v>
      </c>
      <c r="W150" s="50">
        <v>159.55928724365262</v>
      </c>
      <c r="X150" s="50">
        <v>180.34445268169739</v>
      </c>
      <c r="Y150" s="50">
        <v>195.68614366056289</v>
      </c>
      <c r="Z150" s="50">
        <v>209.16440285473257</v>
      </c>
    </row>
    <row r="151" spans="1:26" x14ac:dyDescent="0.25">
      <c r="A151" t="str">
        <f t="shared" si="11"/>
        <v>13. Verv. textiel</v>
      </c>
      <c r="B151">
        <v>13</v>
      </c>
      <c r="C151" s="3" t="s">
        <v>162</v>
      </c>
      <c r="D151" s="208"/>
      <c r="E151" s="50">
        <v>220.44626161887805</v>
      </c>
      <c r="F151" s="50">
        <v>191.68079293641938</v>
      </c>
      <c r="G151" s="50">
        <v>192.00988856470457</v>
      </c>
      <c r="H151" s="50">
        <v>183.07515800009938</v>
      </c>
      <c r="I151" s="50">
        <v>195.23189283557016</v>
      </c>
      <c r="J151" s="50">
        <v>195.92297472538471</v>
      </c>
      <c r="K151" s="50">
        <v>189.4575362813533</v>
      </c>
      <c r="L151" s="50">
        <v>167.68775263522153</v>
      </c>
      <c r="M151" s="50">
        <v>213.61598963701405</v>
      </c>
      <c r="N151" s="50">
        <v>204.73990410576059</v>
      </c>
      <c r="O151" s="306">
        <v>175.38109399560045</v>
      </c>
      <c r="P151" s="50">
        <v>158.53128758363567</v>
      </c>
      <c r="Q151" s="50">
        <v>144.79964197284372</v>
      </c>
      <c r="R151" s="50">
        <v>139.63350633163574</v>
      </c>
      <c r="S151" s="50">
        <v>136.86677965594635</v>
      </c>
      <c r="T151" s="50">
        <v>134.84554431617855</v>
      </c>
      <c r="U151" s="306">
        <v>179.96774602370365</v>
      </c>
      <c r="V151" s="50">
        <v>161.35399116983567</v>
      </c>
      <c r="W151" s="50">
        <v>146.17901670159452</v>
      </c>
      <c r="X151" s="50">
        <v>139.81701134157643</v>
      </c>
      <c r="Y151" s="50">
        <v>135.93185467676602</v>
      </c>
      <c r="Z151" s="50">
        <v>132.83502968046548</v>
      </c>
    </row>
    <row r="152" spans="1:26" x14ac:dyDescent="0.25">
      <c r="A152" t="str">
        <f t="shared" si="11"/>
        <v>13. Verv. textiel</v>
      </c>
      <c r="B152">
        <v>13</v>
      </c>
      <c r="C152" s="3" t="s">
        <v>163</v>
      </c>
      <c r="D152" s="208"/>
      <c r="E152" s="50">
        <v>222.41891331345411</v>
      </c>
      <c r="F152" s="50">
        <v>194.51756898090272</v>
      </c>
      <c r="G152" s="50">
        <v>202.30679318099234</v>
      </c>
      <c r="H152" s="50">
        <v>188.5489923087855</v>
      </c>
      <c r="I152" s="50">
        <v>208.81089373412502</v>
      </c>
      <c r="J152" s="50">
        <v>194.91213121739173</v>
      </c>
      <c r="K152" s="50">
        <v>188.9738535155717</v>
      </c>
      <c r="L152" s="50">
        <v>158.76660222045243</v>
      </c>
      <c r="M152" s="50">
        <v>205.69618951717462</v>
      </c>
      <c r="N152" s="50">
        <v>195.20368706727061</v>
      </c>
      <c r="O152" s="306">
        <v>161.14083634622463</v>
      </c>
      <c r="P152" s="50">
        <v>155.08687881166878</v>
      </c>
      <c r="Q152" s="50">
        <v>153.13786090641051</v>
      </c>
      <c r="R152" s="50">
        <v>145.81164448509173</v>
      </c>
      <c r="S152" s="50">
        <v>144.84824903004366</v>
      </c>
      <c r="T152" s="50">
        <v>144.25819959270234</v>
      </c>
      <c r="U152" s="306">
        <v>166.29285694029193</v>
      </c>
      <c r="V152" s="50">
        <v>158.74346646865985</v>
      </c>
      <c r="W152" s="50">
        <v>155.47343832483566</v>
      </c>
      <c r="X152" s="50">
        <v>146.83130461400415</v>
      </c>
      <c r="Y152" s="50">
        <v>144.67467718489996</v>
      </c>
      <c r="Z152" s="50">
        <v>142.91328524385949</v>
      </c>
    </row>
    <row r="153" spans="1:26" x14ac:dyDescent="0.25">
      <c r="A153" t="str">
        <f t="shared" si="11"/>
        <v>13. Verv. textiel</v>
      </c>
      <c r="B153">
        <v>13</v>
      </c>
      <c r="C153" s="3" t="s">
        <v>164</v>
      </c>
      <c r="D153" s="208"/>
      <c r="E153" s="50">
        <v>266.0726583940002</v>
      </c>
      <c r="F153" s="50">
        <v>219.15302641059961</v>
      </c>
      <c r="G153" s="50">
        <v>213.29336977833648</v>
      </c>
      <c r="H153" s="50">
        <v>190.3376799859499</v>
      </c>
      <c r="I153" s="50">
        <v>203.61325793568844</v>
      </c>
      <c r="J153" s="50">
        <v>189.45031892759155</v>
      </c>
      <c r="K153" s="50">
        <v>176.03130688109323</v>
      </c>
      <c r="L153" s="50">
        <v>147.74327552458249</v>
      </c>
      <c r="M153" s="50">
        <v>212.83850295690164</v>
      </c>
      <c r="N153" s="50">
        <v>195.9129950470037</v>
      </c>
      <c r="O153" s="306">
        <v>148.23546244789782</v>
      </c>
      <c r="P153" s="50">
        <v>146.40455746826362</v>
      </c>
      <c r="Q153" s="50">
        <v>140.2732723407936</v>
      </c>
      <c r="R153" s="50">
        <v>135.02833965464285</v>
      </c>
      <c r="S153" s="50">
        <v>131.07327288747015</v>
      </c>
      <c r="T153" s="50">
        <v>129.7155710664087</v>
      </c>
      <c r="U153" s="306">
        <v>154.1559065154234</v>
      </c>
      <c r="V153" s="50">
        <v>151.01339660507961</v>
      </c>
      <c r="W153" s="50">
        <v>143.51213681397749</v>
      </c>
      <c r="X153" s="50">
        <v>137.02236295204588</v>
      </c>
      <c r="Y153" s="50">
        <v>131.92694077378675</v>
      </c>
      <c r="Z153" s="50">
        <v>129.49836423730073</v>
      </c>
    </row>
    <row r="154" spans="1:26" x14ac:dyDescent="0.25">
      <c r="A154" t="str">
        <f t="shared" si="11"/>
        <v>13. Verv. textiel</v>
      </c>
      <c r="B154">
        <v>13</v>
      </c>
      <c r="C154" s="3" t="s">
        <v>165</v>
      </c>
      <c r="D154" s="208"/>
      <c r="E154" s="50">
        <v>283.10845332328358</v>
      </c>
      <c r="F154" s="50">
        <v>231.12408305310552</v>
      </c>
      <c r="G154" s="50">
        <v>237.4495676321788</v>
      </c>
      <c r="H154" s="50">
        <v>220.38153899343573</v>
      </c>
      <c r="I154" s="50">
        <v>248.344198015562</v>
      </c>
      <c r="J154" s="50">
        <v>226.45845333091867</v>
      </c>
      <c r="K154" s="50">
        <v>213.94421499343801</v>
      </c>
      <c r="L154" s="50">
        <v>161.50418409851014</v>
      </c>
      <c r="M154" s="50">
        <v>231.23060380899403</v>
      </c>
      <c r="N154" s="50">
        <v>202.74871111693923</v>
      </c>
      <c r="O154" s="306">
        <v>152.92320193107903</v>
      </c>
      <c r="P154" s="50">
        <v>146.19350088171757</v>
      </c>
      <c r="Q154" s="50">
        <v>143.33418786462292</v>
      </c>
      <c r="R154" s="50">
        <v>140.29544151678112</v>
      </c>
      <c r="S154" s="50">
        <v>136.3843668236012</v>
      </c>
      <c r="T154" s="50">
        <v>128.82575176516946</v>
      </c>
      <c r="U154" s="306">
        <v>159.99030900563039</v>
      </c>
      <c r="V154" s="50">
        <v>151.70545013247914</v>
      </c>
      <c r="W154" s="50">
        <v>147.52843316918074</v>
      </c>
      <c r="X154" s="50">
        <v>143.22615160287924</v>
      </c>
      <c r="Y154" s="50">
        <v>138.10079455082138</v>
      </c>
      <c r="Z154" s="50">
        <v>129.38594248656938</v>
      </c>
    </row>
    <row r="155" spans="1:26" x14ac:dyDescent="0.25">
      <c r="A155" t="str">
        <f t="shared" si="11"/>
        <v>13. Verv. textiel</v>
      </c>
      <c r="B155">
        <v>13</v>
      </c>
      <c r="C155" s="3" t="s">
        <v>166</v>
      </c>
      <c r="D155" s="206"/>
      <c r="E155" s="50">
        <v>198.55964486599214</v>
      </c>
      <c r="F155" s="50">
        <v>164.64153846130972</v>
      </c>
      <c r="G155" s="50">
        <v>189.77930208574108</v>
      </c>
      <c r="H155" s="50">
        <v>176.50428938400583</v>
      </c>
      <c r="I155" s="50">
        <v>219.17607490886786</v>
      </c>
      <c r="J155" s="50">
        <v>202.85946079000408</v>
      </c>
      <c r="K155" s="50">
        <v>191.92244848846099</v>
      </c>
      <c r="L155" s="50">
        <v>141.13736245496665</v>
      </c>
      <c r="M155" s="50">
        <v>243.60225942534811</v>
      </c>
      <c r="N155" s="50">
        <v>229.07324534954373</v>
      </c>
      <c r="O155" s="306">
        <v>152.77004578685512</v>
      </c>
      <c r="P155" s="50">
        <v>142.41504700482241</v>
      </c>
      <c r="Q155" s="50">
        <v>130.48797167974652</v>
      </c>
      <c r="R155" s="50">
        <v>121.26402744744074</v>
      </c>
      <c r="S155" s="50">
        <v>110.87723638510604</v>
      </c>
      <c r="T155" s="50">
        <v>107.74260591839767</v>
      </c>
      <c r="U155" s="306">
        <v>162.26038417948283</v>
      </c>
      <c r="V155" s="50">
        <v>150.03168658434961</v>
      </c>
      <c r="W155" s="50">
        <v>136.34851650243598</v>
      </c>
      <c r="X155" s="50">
        <v>125.67958773456088</v>
      </c>
      <c r="Y155" s="50">
        <v>113.97982209576388</v>
      </c>
      <c r="Z155" s="50">
        <v>109.85653084371559</v>
      </c>
    </row>
    <row r="156" spans="1:26" x14ac:dyDescent="0.25">
      <c r="A156" t="str">
        <f t="shared" si="11"/>
        <v>13. Verv. textiel</v>
      </c>
      <c r="B156">
        <v>13</v>
      </c>
      <c r="C156" s="3" t="s">
        <v>167</v>
      </c>
      <c r="D156" s="206"/>
      <c r="E156" s="50">
        <v>152.94204778175344</v>
      </c>
      <c r="F156" s="50">
        <v>137.34388268180413</v>
      </c>
      <c r="G156" s="50">
        <v>159.43950587963593</v>
      </c>
      <c r="H156" s="50">
        <v>178.28463344777012</v>
      </c>
      <c r="I156" s="50">
        <v>239.86719550960311</v>
      </c>
      <c r="J156" s="50">
        <v>264.19091502875824</v>
      </c>
      <c r="K156" s="50">
        <v>282.95245587880021</v>
      </c>
      <c r="L156" s="50">
        <v>241.86750368954196</v>
      </c>
      <c r="M156" s="50">
        <v>360.17829599637867</v>
      </c>
      <c r="N156" s="50">
        <v>347.20544874557487</v>
      </c>
      <c r="O156" s="306">
        <v>252.07929998637775</v>
      </c>
      <c r="P156" s="50">
        <v>231.73652574562021</v>
      </c>
      <c r="Q156" s="50">
        <v>217.48301802615168</v>
      </c>
      <c r="R156" s="50">
        <v>207.65869370433481</v>
      </c>
      <c r="S156" s="50">
        <v>197.97225064175666</v>
      </c>
      <c r="T156" s="50">
        <v>182.64179270517741</v>
      </c>
      <c r="U156" s="306">
        <v>262.97012509742331</v>
      </c>
      <c r="V156" s="50">
        <v>239.78198062731636</v>
      </c>
      <c r="W156" s="50">
        <v>223.20310172214928</v>
      </c>
      <c r="X156" s="50">
        <v>211.38677586586741</v>
      </c>
      <c r="Y156" s="50">
        <v>199.88713361032279</v>
      </c>
      <c r="Z156" s="50">
        <v>182.90833815469577</v>
      </c>
    </row>
    <row r="157" spans="1:26" x14ac:dyDescent="0.25">
      <c r="A157" t="str">
        <f t="shared" si="11"/>
        <v>13. Verv. textiel</v>
      </c>
      <c r="B157">
        <v>13</v>
      </c>
      <c r="C157" s="3" t="s">
        <v>168</v>
      </c>
      <c r="D157" s="206"/>
      <c r="E157" s="50">
        <v>74.439205758687748</v>
      </c>
      <c r="F157" s="50">
        <v>80.823865148669654</v>
      </c>
      <c r="G157" s="50">
        <v>95.961365012470495</v>
      </c>
      <c r="H157" s="50">
        <v>107.71551224417998</v>
      </c>
      <c r="I157" s="50">
        <v>119.98486316315227</v>
      </c>
      <c r="J157" s="50">
        <v>135.42543665554453</v>
      </c>
      <c r="K157" s="50">
        <v>153.54201688133776</v>
      </c>
      <c r="L157" s="50">
        <v>164.84150141738579</v>
      </c>
      <c r="M157" s="50">
        <v>217.14311079099934</v>
      </c>
      <c r="N157" s="50">
        <v>239.73331717643671</v>
      </c>
      <c r="O157" s="306">
        <v>251.04653051843889</v>
      </c>
      <c r="P157" s="50">
        <v>272.95334314050456</v>
      </c>
      <c r="Q157" s="50">
        <v>277.03137453251429</v>
      </c>
      <c r="R157" s="50">
        <v>269.81071084569209</v>
      </c>
      <c r="S157" s="50">
        <v>255.74484283576629</v>
      </c>
      <c r="T157" s="50">
        <v>236.68151666813395</v>
      </c>
      <c r="U157" s="306">
        <v>255.79936208760992</v>
      </c>
      <c r="V157" s="50">
        <v>275.85856583385839</v>
      </c>
      <c r="W157" s="50">
        <v>277.70252955211424</v>
      </c>
      <c r="X157" s="50">
        <v>268.26430379897448</v>
      </c>
      <c r="Y157" s="50">
        <v>252.2106428977209</v>
      </c>
      <c r="Z157" s="50">
        <v>231.51209804971293</v>
      </c>
    </row>
    <row r="158" spans="1:26" x14ac:dyDescent="0.25">
      <c r="A158" t="str">
        <f t="shared" si="11"/>
        <v>13. Verv. textiel</v>
      </c>
      <c r="B158">
        <v>13</v>
      </c>
      <c r="C158" s="3" t="s">
        <v>169</v>
      </c>
      <c r="D158" s="206"/>
      <c r="E158" s="50">
        <v>7.9428520577116251</v>
      </c>
      <c r="F158" s="50">
        <v>8.3916586734172807</v>
      </c>
      <c r="G158" s="50">
        <v>10.157244045777656</v>
      </c>
      <c r="H158" s="50">
        <v>10.567321756960773</v>
      </c>
      <c r="I158" s="50">
        <v>11.666796055518844</v>
      </c>
      <c r="J158" s="50">
        <v>13.874147497082417</v>
      </c>
      <c r="K158" s="50">
        <v>15.814608164255514</v>
      </c>
      <c r="L158" s="50">
        <v>17.606245583698705</v>
      </c>
      <c r="M158" s="50">
        <v>22.18344814191256</v>
      </c>
      <c r="N158" s="50">
        <v>24.710074142753367</v>
      </c>
      <c r="O158" s="306">
        <v>26.04319004481771</v>
      </c>
      <c r="P158" s="50">
        <v>46.931994403121863</v>
      </c>
      <c r="Q158" s="50">
        <v>57.394501247928773</v>
      </c>
      <c r="R158" s="50">
        <v>62.45378318839628</v>
      </c>
      <c r="S158" s="50">
        <v>74.624068950213399</v>
      </c>
      <c r="T158" s="50">
        <v>86.49017106349973</v>
      </c>
      <c r="U158" s="306">
        <v>26.417635142500764</v>
      </c>
      <c r="V158" s="50">
        <v>47.219522456096797</v>
      </c>
      <c r="W158" s="50">
        <v>57.27639684072782</v>
      </c>
      <c r="X158" s="50">
        <v>61.818288522797808</v>
      </c>
      <c r="Y158" s="50">
        <v>73.263890042976499</v>
      </c>
      <c r="Z158" s="50">
        <v>84.222984625572792</v>
      </c>
    </row>
    <row r="159" spans="1:26" x14ac:dyDescent="0.25">
      <c r="A159" t="str">
        <f t="shared" si="11"/>
        <v>13. Verv. textiel</v>
      </c>
      <c r="B159">
        <v>13</v>
      </c>
      <c r="C159" s="3" t="s">
        <v>26</v>
      </c>
      <c r="D159" s="208"/>
      <c r="E159" s="50">
        <v>235.32410559815284</v>
      </c>
      <c r="F159" s="50">
        <v>226.55940650389107</v>
      </c>
      <c r="G159" s="50">
        <v>265.55811493788406</v>
      </c>
      <c r="H159" s="50">
        <v>296.56746744891086</v>
      </c>
      <c r="I159" s="50">
        <v>371.51885472827422</v>
      </c>
      <c r="J159" s="50">
        <v>413.49049918138519</v>
      </c>
      <c r="K159" s="50">
        <v>452.30908092439347</v>
      </c>
      <c r="L159" s="50">
        <v>424.31525069062644</v>
      </c>
      <c r="M159" s="50">
        <v>599.50485492929056</v>
      </c>
      <c r="N159" s="50">
        <v>611.64884006476495</v>
      </c>
      <c r="O159" s="306">
        <v>529.1690205496343</v>
      </c>
      <c r="P159" s="50">
        <v>551.62186328924668</v>
      </c>
      <c r="Q159" s="50">
        <v>551.90889380659473</v>
      </c>
      <c r="R159" s="50">
        <v>539.92318773842317</v>
      </c>
      <c r="S159" s="50">
        <v>528.34116242773632</v>
      </c>
      <c r="T159" s="50">
        <v>505.81348043681112</v>
      </c>
      <c r="U159" s="306">
        <v>545.18712232753398</v>
      </c>
      <c r="V159" s="50">
        <v>562.86006891727152</v>
      </c>
      <c r="W159" s="50">
        <v>558.18202811499134</v>
      </c>
      <c r="X159" s="50">
        <v>541.4693681876397</v>
      </c>
      <c r="Y159" s="50">
        <v>525.36166655102022</v>
      </c>
      <c r="Z159" s="50">
        <v>498.64342082998149</v>
      </c>
    </row>
    <row r="160" spans="1:26" x14ac:dyDescent="0.25">
      <c r="A160" t="str">
        <f t="shared" si="11"/>
        <v>13. Verv. textiel</v>
      </c>
      <c r="B160">
        <v>13</v>
      </c>
      <c r="C160" s="3" t="s">
        <v>19</v>
      </c>
      <c r="D160" s="208"/>
      <c r="E160" s="50">
        <v>1746.5004130209313</v>
      </c>
      <c r="F160" s="50">
        <v>1533.828740758561</v>
      </c>
      <c r="G160" s="50">
        <v>1640.9161716757469</v>
      </c>
      <c r="H160" s="50">
        <v>1589.1550521292145</v>
      </c>
      <c r="I160" s="50">
        <v>1827.0423161540823</v>
      </c>
      <c r="J160" s="50">
        <v>1794.1693363369493</v>
      </c>
      <c r="K160" s="50">
        <v>1752.3955624140449</v>
      </c>
      <c r="L160" s="50">
        <v>1511.3777722451109</v>
      </c>
      <c r="M160" s="50">
        <v>2101.3233868746729</v>
      </c>
      <c r="N160" s="50">
        <v>1992.3906423729688</v>
      </c>
      <c r="O160" s="306">
        <v>1508.23471962806</v>
      </c>
      <c r="P160" s="50">
        <v>1526.316817487545</v>
      </c>
      <c r="Q160" s="50">
        <v>1534.4746749313274</v>
      </c>
      <c r="R160" s="50">
        <v>1530.2379425998329</v>
      </c>
      <c r="S160" s="50">
        <v>1525.6413663212832</v>
      </c>
      <c r="T160" s="50">
        <v>1514.6365481022301</v>
      </c>
      <c r="U160" s="306">
        <v>1559.895145313887</v>
      </c>
      <c r="V160" s="50">
        <v>1564.0053782027985</v>
      </c>
      <c r="W160" s="50">
        <v>1558.2070629197331</v>
      </c>
      <c r="X160" s="50">
        <v>1540.3292414911555</v>
      </c>
      <c r="Y160" s="50">
        <v>1522.3143850295189</v>
      </c>
      <c r="Z160" s="50">
        <v>1498.3616642585303</v>
      </c>
    </row>
    <row r="161" spans="1:27" x14ac:dyDescent="0.25">
      <c r="A161" t="str">
        <f t="shared" si="11"/>
        <v>13. Verv. textiel</v>
      </c>
      <c r="B161">
        <v>13</v>
      </c>
      <c r="C161" s="3" t="s">
        <v>20</v>
      </c>
      <c r="D161" s="208"/>
      <c r="E161" s="207">
        <v>0.13474036641715501</v>
      </c>
      <c r="F161" s="207">
        <v>0.14770841130010723</v>
      </c>
      <c r="G161" s="207">
        <v>0.16183527197900005</v>
      </c>
      <c r="H161" s="207">
        <v>0.18661959199736849</v>
      </c>
      <c r="I161" s="207">
        <v>0.20334441706326764</v>
      </c>
      <c r="J161" s="207">
        <v>0.23046347454894339</v>
      </c>
      <c r="K161" s="207">
        <v>0.25810900839152245</v>
      </c>
      <c r="L161" s="207">
        <v>0.28074731445885803</v>
      </c>
      <c r="M161" s="207">
        <v>0.28529871159952319</v>
      </c>
      <c r="N161" s="207">
        <v>0.30699242761764906</v>
      </c>
      <c r="O161" s="307">
        <v>0.35085322838883504</v>
      </c>
      <c r="P161" s="207">
        <v>0.36140718425501328</v>
      </c>
      <c r="Q161" s="207">
        <v>0.35967285926781062</v>
      </c>
      <c r="R161" s="207">
        <v>0.35283609999965643</v>
      </c>
      <c r="S161" s="207">
        <v>0.34630757535219686</v>
      </c>
      <c r="T161" s="207">
        <v>0.33395039956653111</v>
      </c>
      <c r="U161" s="307">
        <v>0.3495024162138986</v>
      </c>
      <c r="V161" s="207">
        <v>0.35988371700105987</v>
      </c>
      <c r="W161" s="207">
        <v>0.35822070211200463</v>
      </c>
      <c r="X161" s="207">
        <v>0.35152833147766271</v>
      </c>
      <c r="Y161" s="207">
        <v>0.34510720762901614</v>
      </c>
      <c r="Z161" s="207">
        <v>0.33279243104283307</v>
      </c>
    </row>
    <row r="162" spans="1:27" x14ac:dyDescent="0.25">
      <c r="A162" t="str">
        <f t="shared" si="11"/>
        <v>13. Verv. textiel</v>
      </c>
      <c r="B162">
        <v>13</v>
      </c>
      <c r="C162" s="3" t="s">
        <v>29</v>
      </c>
      <c r="D162" s="208"/>
      <c r="E162" s="50">
        <v>1474.5004130209313</v>
      </c>
      <c r="F162" s="50">
        <v>1533.828740758561</v>
      </c>
      <c r="G162" s="50">
        <v>1583.9161716757469</v>
      </c>
      <c r="H162" s="50">
        <v>1589.1550521292145</v>
      </c>
      <c r="I162" s="50">
        <v>1433.0423161540823</v>
      </c>
      <c r="J162" s="50">
        <v>1419.1693363369493</v>
      </c>
      <c r="K162" s="50">
        <v>1387.3955624140449</v>
      </c>
      <c r="L162" s="50">
        <v>1511.3777722451109</v>
      </c>
      <c r="M162" s="50">
        <v>1072.3233868746729</v>
      </c>
      <c r="N162" s="50">
        <v>990.05725416664177</v>
      </c>
      <c r="O162" s="306">
        <v>1220.2660234029474</v>
      </c>
      <c r="P162" s="50">
        <v>1244.7321165168091</v>
      </c>
      <c r="Q162" s="50">
        <v>1259.1324420422427</v>
      </c>
      <c r="R162" s="50">
        <v>1260.9997881440518</v>
      </c>
      <c r="S162" s="50">
        <v>1262.3719686188313</v>
      </c>
      <c r="T162" s="50">
        <v>1257.203585427568</v>
      </c>
      <c r="U162" s="306">
        <v>1168.60559771712</v>
      </c>
      <c r="V162" s="50">
        <v>1184.5027004799281</v>
      </c>
      <c r="W162" s="50">
        <v>1190.1361975378402</v>
      </c>
      <c r="X162" s="50">
        <v>1183.3458263651535</v>
      </c>
      <c r="Y162" s="50">
        <v>1176.0844313416553</v>
      </c>
      <c r="Z162" s="50">
        <v>1162.5612439830156</v>
      </c>
    </row>
    <row r="163" spans="1:27" x14ac:dyDescent="0.25">
      <c r="A163" t="str">
        <f t="shared" si="11"/>
        <v>14. Verv. kleding</v>
      </c>
      <c r="B163">
        <v>14</v>
      </c>
      <c r="C163" s="3" t="s">
        <v>25</v>
      </c>
      <c r="D163" s="50">
        <v>3008</v>
      </c>
      <c r="E163" s="50">
        <v>2886</v>
      </c>
      <c r="F163" s="50">
        <v>2803</v>
      </c>
      <c r="G163" s="50">
        <v>2687</v>
      </c>
      <c r="H163" s="50">
        <v>2654</v>
      </c>
      <c r="I163" s="50">
        <v>2554</v>
      </c>
      <c r="J163" s="50">
        <v>2389</v>
      </c>
      <c r="K163" s="50">
        <v>2228</v>
      </c>
      <c r="L163" s="50">
        <v>2250</v>
      </c>
      <c r="M163" s="50">
        <v>2207</v>
      </c>
      <c r="N163" s="50">
        <v>2174.9355224792234</v>
      </c>
      <c r="O163" s="306">
        <v>2105.5387667426571</v>
      </c>
      <c r="P163" s="50">
        <v>2038.3562880074021</v>
      </c>
      <c r="Q163" s="50">
        <v>1973.3174342294772</v>
      </c>
      <c r="R163" s="50">
        <v>1910.353807695009</v>
      </c>
      <c r="S163" s="50">
        <v>1849.3991930902002</v>
      </c>
      <c r="T163" s="50">
        <v>1790.3894878663948</v>
      </c>
      <c r="U163" s="306">
        <v>2076.9010216903953</v>
      </c>
      <c r="V163" s="50">
        <v>1983.2853936661081</v>
      </c>
      <c r="W163" s="50">
        <v>1893.8894591750488</v>
      </c>
      <c r="X163" s="50">
        <v>1808.5230169240137</v>
      </c>
      <c r="Y163" s="50">
        <v>1727.0044388803085</v>
      </c>
      <c r="Z163" s="50">
        <v>1649.1602838348626</v>
      </c>
    </row>
    <row r="164" spans="1:27" x14ac:dyDescent="0.25">
      <c r="A164" t="str">
        <f t="shared" si="11"/>
        <v>14. Verv. kleding</v>
      </c>
      <c r="B164">
        <v>14</v>
      </c>
      <c r="C164" s="3" t="s">
        <v>154</v>
      </c>
      <c r="D164" s="206"/>
      <c r="E164" s="50">
        <v>-122</v>
      </c>
      <c r="F164" s="50">
        <v>-83</v>
      </c>
      <c r="G164" s="50">
        <v>-116</v>
      </c>
      <c r="H164" s="50">
        <v>-33</v>
      </c>
      <c r="I164" s="50">
        <v>-100</v>
      </c>
      <c r="J164" s="50">
        <v>-165</v>
      </c>
      <c r="K164" s="50">
        <v>-161</v>
      </c>
      <c r="L164" s="50">
        <v>22</v>
      </c>
      <c r="M164" s="50">
        <v>-43</v>
      </c>
      <c r="N164" s="50">
        <v>-32.064477520776563</v>
      </c>
      <c r="O164" s="306">
        <v>-69.39675573656632</v>
      </c>
      <c r="P164" s="50">
        <v>-67.182478735255017</v>
      </c>
      <c r="Q164" s="50">
        <v>-65.038853777924942</v>
      </c>
      <c r="R164" s="50">
        <v>-62.963626534468176</v>
      </c>
      <c r="S164" s="50">
        <v>-60.954614604808739</v>
      </c>
      <c r="T164" s="50">
        <v>-59.00970522380544</v>
      </c>
      <c r="U164" s="306">
        <v>-98.034500788828154</v>
      </c>
      <c r="V164" s="50">
        <v>-93.615628024287162</v>
      </c>
      <c r="W164" s="50">
        <v>-89.395934491059279</v>
      </c>
      <c r="X164" s="50">
        <v>-85.366442251035096</v>
      </c>
      <c r="Y164" s="50">
        <v>-81.518578043705247</v>
      </c>
      <c r="Z164" s="50">
        <v>-77.844155045445859</v>
      </c>
    </row>
    <row r="165" spans="1:27" x14ac:dyDescent="0.25">
      <c r="A165" t="str">
        <f t="shared" si="11"/>
        <v>14. Verv. kleding</v>
      </c>
      <c r="B165">
        <v>14</v>
      </c>
      <c r="C165" s="3" t="s">
        <v>155</v>
      </c>
      <c r="D165" s="206"/>
      <c r="E165" s="207">
        <v>0.95944148936170215</v>
      </c>
      <c r="F165" s="207">
        <v>0.97124047124047119</v>
      </c>
      <c r="G165" s="207">
        <v>0.95861576881912236</v>
      </c>
      <c r="H165" s="207">
        <v>0.9877186453293636</v>
      </c>
      <c r="I165" s="207">
        <v>0.96232102486812354</v>
      </c>
      <c r="J165" s="207">
        <v>0.93539545810493341</v>
      </c>
      <c r="K165" s="207">
        <v>0.93260778568438674</v>
      </c>
      <c r="L165" s="207">
        <v>1.0098743267504489</v>
      </c>
      <c r="M165" s="207">
        <v>0.98088888888888892</v>
      </c>
      <c r="N165" s="207">
        <v>0.98547146464849267</v>
      </c>
      <c r="O165" s="307">
        <v>0.96809249974571177</v>
      </c>
      <c r="P165" s="207">
        <v>0.96809249974571177</v>
      </c>
      <c r="Q165" s="207">
        <v>0.96809249974571243</v>
      </c>
      <c r="R165" s="207">
        <v>0.96809249974571188</v>
      </c>
      <c r="S165" s="207">
        <v>0.96809249974571188</v>
      </c>
      <c r="T165" s="207">
        <v>0.9680924997457121</v>
      </c>
      <c r="U165" s="307">
        <v>0.95492533007273794</v>
      </c>
      <c r="V165" s="207">
        <v>0.95492533007273828</v>
      </c>
      <c r="W165" s="207">
        <v>0.95492533007273817</v>
      </c>
      <c r="X165" s="207">
        <v>0.9549253300727385</v>
      </c>
      <c r="Y165" s="207">
        <v>0.95492533007273839</v>
      </c>
      <c r="Z165" s="207">
        <v>0.95492533007273817</v>
      </c>
    </row>
    <row r="166" spans="1:27" x14ac:dyDescent="0.25">
      <c r="A166" t="str">
        <f t="shared" si="11"/>
        <v>14. Verv. kleding</v>
      </c>
      <c r="B166">
        <v>14</v>
      </c>
      <c r="C166" s="3" t="s">
        <v>8</v>
      </c>
      <c r="D166" s="50">
        <v>2</v>
      </c>
      <c r="E166" s="50">
        <v>5</v>
      </c>
      <c r="F166" s="50">
        <v>4</v>
      </c>
      <c r="G166" s="50">
        <v>3</v>
      </c>
      <c r="H166" s="50">
        <v>2</v>
      </c>
      <c r="I166" s="50">
        <v>0</v>
      </c>
      <c r="J166" s="50">
        <v>2</v>
      </c>
      <c r="K166" s="50">
        <v>0</v>
      </c>
      <c r="L166" s="50">
        <v>3</v>
      </c>
      <c r="M166" s="50">
        <v>2</v>
      </c>
      <c r="N166" s="50">
        <v>2.5388209581486381</v>
      </c>
      <c r="O166" s="306">
        <v>2.4918550658101033</v>
      </c>
      <c r="P166" s="50">
        <v>2.529518908665044</v>
      </c>
      <c r="Q166" s="50">
        <v>2.5794227187559358</v>
      </c>
      <c r="R166" s="50">
        <v>2.6104345899558261</v>
      </c>
      <c r="S166" s="50">
        <v>2.6362437690236269</v>
      </c>
      <c r="T166" s="50">
        <v>2.5541527695531658</v>
      </c>
      <c r="U166" s="306">
        <v>2.4579629754772085</v>
      </c>
      <c r="V166" s="50">
        <v>2.4611781238017807</v>
      </c>
      <c r="W166" s="50">
        <v>2.4755984075699473</v>
      </c>
      <c r="X166" s="50">
        <v>2.4712862199102341</v>
      </c>
      <c r="Y166" s="50">
        <v>2.4617749959471857</v>
      </c>
      <c r="Z166" s="50">
        <v>2.3526765181209748</v>
      </c>
    </row>
    <row r="167" spans="1:27" x14ac:dyDescent="0.25">
      <c r="A167" t="str">
        <f t="shared" si="11"/>
        <v>14. Verv. kleding</v>
      </c>
      <c r="B167">
        <v>14</v>
      </c>
      <c r="C167" s="3" t="s">
        <v>9</v>
      </c>
      <c r="D167" s="50">
        <v>91</v>
      </c>
      <c r="E167" s="50">
        <v>91</v>
      </c>
      <c r="F167" s="50">
        <v>84</v>
      </c>
      <c r="G167" s="50">
        <v>69</v>
      </c>
      <c r="H167" s="50">
        <v>79</v>
      </c>
      <c r="I167" s="50">
        <v>64</v>
      </c>
      <c r="J167" s="50">
        <v>51</v>
      </c>
      <c r="K167" s="50">
        <v>55</v>
      </c>
      <c r="L167" s="50">
        <v>64</v>
      </c>
      <c r="M167" s="50">
        <v>60</v>
      </c>
      <c r="N167" s="50">
        <v>78.15153210301024</v>
      </c>
      <c r="O167" s="306">
        <v>76.70579941711101</v>
      </c>
      <c r="P167" s="50">
        <v>77.865190753689177</v>
      </c>
      <c r="Q167" s="50">
        <v>79.401360212139238</v>
      </c>
      <c r="R167" s="50">
        <v>80.355986508205419</v>
      </c>
      <c r="S167" s="50">
        <v>81.150460368205557</v>
      </c>
      <c r="T167" s="50">
        <v>78.623485254071369</v>
      </c>
      <c r="U167" s="306">
        <v>75.662512462515807</v>
      </c>
      <c r="V167" s="50">
        <v>75.761483115289593</v>
      </c>
      <c r="W167" s="50">
        <v>76.20537706780533</v>
      </c>
      <c r="X167" s="50">
        <v>76.07263668245416</v>
      </c>
      <c r="Y167" s="50">
        <v>75.779856396982936</v>
      </c>
      <c r="Z167" s="50">
        <v>72.421520644767384</v>
      </c>
    </row>
    <row r="168" spans="1:27" x14ac:dyDescent="0.25">
      <c r="A168" t="str">
        <f t="shared" si="11"/>
        <v>14. Verv. kleding</v>
      </c>
      <c r="B168">
        <v>14</v>
      </c>
      <c r="C168" s="3" t="s">
        <v>10</v>
      </c>
      <c r="D168" s="50">
        <v>217</v>
      </c>
      <c r="E168" s="50">
        <v>207</v>
      </c>
      <c r="F168" s="50">
        <v>200</v>
      </c>
      <c r="G168" s="50">
        <v>206</v>
      </c>
      <c r="H168" s="50">
        <v>213</v>
      </c>
      <c r="I168" s="50">
        <v>210</v>
      </c>
      <c r="J168" s="50">
        <v>189</v>
      </c>
      <c r="K168" s="50">
        <v>160</v>
      </c>
      <c r="L168" s="50">
        <v>164</v>
      </c>
      <c r="M168" s="50">
        <v>181</v>
      </c>
      <c r="N168" s="50">
        <v>214.91671328327814</v>
      </c>
      <c r="O168" s="306">
        <v>210.94094839705525</v>
      </c>
      <c r="P168" s="50">
        <v>214.12927457264524</v>
      </c>
      <c r="Q168" s="50">
        <v>218.35374058338292</v>
      </c>
      <c r="R168" s="50">
        <v>220.97896289756491</v>
      </c>
      <c r="S168" s="50">
        <v>223.16376601256525</v>
      </c>
      <c r="T168" s="50">
        <v>216.21458444869623</v>
      </c>
      <c r="U168" s="306">
        <v>208.07190927191846</v>
      </c>
      <c r="V168" s="50">
        <v>208.34407856704638</v>
      </c>
      <c r="W168" s="50">
        <v>209.56478693646463</v>
      </c>
      <c r="X168" s="50">
        <v>209.19975087674896</v>
      </c>
      <c r="Y168" s="50">
        <v>208.39460509170306</v>
      </c>
      <c r="Z168" s="50">
        <v>199.15918177311033</v>
      </c>
    </row>
    <row r="169" spans="1:27" x14ac:dyDescent="0.25">
      <c r="A169" t="str">
        <f t="shared" si="11"/>
        <v>14. Verv. kleding</v>
      </c>
      <c r="B169">
        <v>14</v>
      </c>
      <c r="C169" s="3" t="s">
        <v>11</v>
      </c>
      <c r="D169" s="50">
        <v>278</v>
      </c>
      <c r="E169" s="50">
        <v>270</v>
      </c>
      <c r="F169" s="50">
        <v>225</v>
      </c>
      <c r="G169" s="50">
        <v>216</v>
      </c>
      <c r="H169" s="50">
        <v>225</v>
      </c>
      <c r="I169" s="50">
        <v>238</v>
      </c>
      <c r="J169" s="50">
        <v>222</v>
      </c>
      <c r="K169" s="50">
        <v>202</v>
      </c>
      <c r="L169" s="50">
        <v>205</v>
      </c>
      <c r="M169" s="50">
        <v>206</v>
      </c>
      <c r="N169" s="50">
        <v>201.18726310397204</v>
      </c>
      <c r="O169" s="306">
        <v>204.22531235739484</v>
      </c>
      <c r="P169" s="50">
        <v>202.35929036367111</v>
      </c>
      <c r="Q169" s="50">
        <v>202.9825929590059</v>
      </c>
      <c r="R169" s="50">
        <v>215.3307778026988</v>
      </c>
      <c r="S169" s="50">
        <v>228.61887638207838</v>
      </c>
      <c r="T169" s="50">
        <v>230.41122030018647</v>
      </c>
      <c r="U169" s="306">
        <v>201.4476135940719</v>
      </c>
      <c r="V169" s="50">
        <v>196.89208761596552</v>
      </c>
      <c r="W169" s="50">
        <v>194.81234318045153</v>
      </c>
      <c r="X169" s="50">
        <v>203.8526404583713</v>
      </c>
      <c r="Y169" s="50">
        <v>213.48869178641479</v>
      </c>
      <c r="Z169" s="50">
        <v>212.23596097060448</v>
      </c>
    </row>
    <row r="170" spans="1:27" x14ac:dyDescent="0.25">
      <c r="A170" t="str">
        <f t="shared" si="11"/>
        <v>14. Verv. kleding</v>
      </c>
      <c r="B170">
        <v>14</v>
      </c>
      <c r="C170" s="3" t="s">
        <v>12</v>
      </c>
      <c r="D170" s="50">
        <v>328</v>
      </c>
      <c r="E170" s="50">
        <v>341</v>
      </c>
      <c r="F170" s="50">
        <v>342</v>
      </c>
      <c r="G170" s="50">
        <v>319</v>
      </c>
      <c r="H170" s="50">
        <v>281</v>
      </c>
      <c r="I170" s="50">
        <v>248</v>
      </c>
      <c r="J170" s="50">
        <v>221</v>
      </c>
      <c r="K170" s="50">
        <v>184</v>
      </c>
      <c r="L170" s="50">
        <v>195</v>
      </c>
      <c r="M170" s="50">
        <v>193</v>
      </c>
      <c r="N170" s="50">
        <v>192.35465155306596</v>
      </c>
      <c r="O170" s="306">
        <v>197.44543822081405</v>
      </c>
      <c r="P170" s="50">
        <v>193.77320647809748</v>
      </c>
      <c r="Q170" s="50">
        <v>190.16927353272834</v>
      </c>
      <c r="R170" s="50">
        <v>187.54277091529255</v>
      </c>
      <c r="S170" s="50">
        <v>183.16124657952878</v>
      </c>
      <c r="T170" s="50">
        <v>185.92709209003385</v>
      </c>
      <c r="U170" s="306">
        <v>194.75995353118884</v>
      </c>
      <c r="V170" s="50">
        <v>188.53797658089397</v>
      </c>
      <c r="W170" s="50">
        <v>182.51477251212884</v>
      </c>
      <c r="X170" s="50">
        <v>177.54586427487777</v>
      </c>
      <c r="Y170" s="50">
        <v>171.03948517742697</v>
      </c>
      <c r="Z170" s="50">
        <v>171.26082231927853</v>
      </c>
    </row>
    <row r="171" spans="1:27" x14ac:dyDescent="0.25">
      <c r="A171" t="str">
        <f t="shared" si="11"/>
        <v>14. Verv. kleding</v>
      </c>
      <c r="B171">
        <v>14</v>
      </c>
      <c r="C171" s="3" t="s">
        <v>13</v>
      </c>
      <c r="D171" s="50">
        <v>512</v>
      </c>
      <c r="E171" s="50">
        <v>436</v>
      </c>
      <c r="F171" s="50">
        <v>377</v>
      </c>
      <c r="G171" s="50">
        <v>311</v>
      </c>
      <c r="H171" s="50">
        <v>308</v>
      </c>
      <c r="I171" s="50">
        <v>305</v>
      </c>
      <c r="J171" s="50">
        <v>294</v>
      </c>
      <c r="K171" s="50">
        <v>269</v>
      </c>
      <c r="L171" s="50">
        <v>273</v>
      </c>
      <c r="M171" s="50">
        <v>254</v>
      </c>
      <c r="N171" s="50">
        <v>213.94547978861419</v>
      </c>
      <c r="O171" s="306">
        <v>191.66654734605851</v>
      </c>
      <c r="P171" s="50">
        <v>187.15656040323563</v>
      </c>
      <c r="Q171" s="50">
        <v>185.53099856851543</v>
      </c>
      <c r="R171" s="50">
        <v>175.70754750801683</v>
      </c>
      <c r="S171" s="50">
        <v>175.12002111993971</v>
      </c>
      <c r="T171" s="50">
        <v>179.75468246852273</v>
      </c>
      <c r="U171" s="306">
        <v>189.0596622083248</v>
      </c>
      <c r="V171" s="50">
        <v>182.10009445374149</v>
      </c>
      <c r="W171" s="50">
        <v>178.06319269475986</v>
      </c>
      <c r="X171" s="50">
        <v>166.34151361675441</v>
      </c>
      <c r="Y171" s="50">
        <v>163.53043460866189</v>
      </c>
      <c r="Z171" s="50">
        <v>165.57530368082465</v>
      </c>
    </row>
    <row r="172" spans="1:27" x14ac:dyDescent="0.25">
      <c r="A172" t="str">
        <f t="shared" si="11"/>
        <v>14. Verv. kleding</v>
      </c>
      <c r="B172">
        <v>14</v>
      </c>
      <c r="C172" s="3" t="s">
        <v>14</v>
      </c>
      <c r="D172" s="50">
        <v>553</v>
      </c>
      <c r="E172" s="50">
        <v>581</v>
      </c>
      <c r="F172" s="50">
        <v>578</v>
      </c>
      <c r="G172" s="50">
        <v>538</v>
      </c>
      <c r="H172" s="50">
        <v>514</v>
      </c>
      <c r="I172" s="50">
        <v>457</v>
      </c>
      <c r="J172" s="50">
        <v>385</v>
      </c>
      <c r="K172" s="50">
        <v>315</v>
      </c>
      <c r="L172" s="50">
        <v>274</v>
      </c>
      <c r="M172" s="50">
        <v>261</v>
      </c>
      <c r="N172" s="50">
        <v>275.77376064495684</v>
      </c>
      <c r="O172" s="306">
        <v>273.53416807176194</v>
      </c>
      <c r="P172" s="50">
        <v>258.99443207316443</v>
      </c>
      <c r="Q172" s="50">
        <v>245.82857310328293</v>
      </c>
      <c r="R172" s="50">
        <v>231.24205734215687</v>
      </c>
      <c r="S172" s="50">
        <v>194.77635002115744</v>
      </c>
      <c r="T172" s="50">
        <v>174.49356981090745</v>
      </c>
      <c r="U172" s="306">
        <v>269.81378928223234</v>
      </c>
      <c r="V172" s="50">
        <v>251.99710040568266</v>
      </c>
      <c r="W172" s="50">
        <v>235.9337303205568</v>
      </c>
      <c r="X172" s="50">
        <v>218.91577439717938</v>
      </c>
      <c r="Y172" s="50">
        <v>181.88589155453212</v>
      </c>
      <c r="Z172" s="50">
        <v>160.72919723162977</v>
      </c>
    </row>
    <row r="173" spans="1:27" x14ac:dyDescent="0.25">
      <c r="A173" t="str">
        <f t="shared" si="11"/>
        <v>14. Verv. kleding</v>
      </c>
      <c r="B173">
        <v>14</v>
      </c>
      <c r="C173" s="41" t="s">
        <v>15</v>
      </c>
      <c r="D173" s="50">
        <v>517</v>
      </c>
      <c r="E173" s="50">
        <v>472</v>
      </c>
      <c r="F173" s="50">
        <v>463</v>
      </c>
      <c r="G173" s="50">
        <v>480</v>
      </c>
      <c r="H173" s="50">
        <v>477</v>
      </c>
      <c r="I173" s="50">
        <v>474</v>
      </c>
      <c r="J173" s="50">
        <v>474</v>
      </c>
      <c r="K173" s="50">
        <v>485</v>
      </c>
      <c r="L173" s="50">
        <v>484</v>
      </c>
      <c r="M173" s="50">
        <v>450</v>
      </c>
      <c r="N173" s="50">
        <v>390.20134228300276</v>
      </c>
      <c r="O173" s="306">
        <v>333.43389766832638</v>
      </c>
      <c r="P173" s="50">
        <v>281.62262150598724</v>
      </c>
      <c r="Q173" s="50">
        <v>246.4794604790909</v>
      </c>
      <c r="R173" s="50">
        <v>228.34219031457229</v>
      </c>
      <c r="S173" s="50">
        <v>241.53944331912879</v>
      </c>
      <c r="T173" s="50">
        <v>239.23064306426886</v>
      </c>
      <c r="U173" s="306">
        <v>328.89881377244546</v>
      </c>
      <c r="V173" s="50">
        <v>274.01393713401444</v>
      </c>
      <c r="W173" s="50">
        <v>236.55841883684423</v>
      </c>
      <c r="X173" s="50">
        <v>216.17048384195311</v>
      </c>
      <c r="Y173" s="50">
        <v>225.55416501496703</v>
      </c>
      <c r="Z173" s="50">
        <v>220.35969150378938</v>
      </c>
      <c r="AA173" s="8"/>
    </row>
    <row r="174" spans="1:27" x14ac:dyDescent="0.25">
      <c r="A174" t="str">
        <f t="shared" si="11"/>
        <v>14. Verv. kleding</v>
      </c>
      <c r="B174">
        <v>14</v>
      </c>
      <c r="C174" s="41" t="s">
        <v>16</v>
      </c>
      <c r="D174" s="50">
        <v>385</v>
      </c>
      <c r="E174" s="50">
        <v>370</v>
      </c>
      <c r="F174" s="50">
        <v>398</v>
      </c>
      <c r="G174" s="50">
        <v>405</v>
      </c>
      <c r="H174" s="50">
        <v>428</v>
      </c>
      <c r="I174" s="50">
        <v>412</v>
      </c>
      <c r="J174" s="50">
        <v>394</v>
      </c>
      <c r="K174" s="50">
        <v>385</v>
      </c>
      <c r="L174" s="50">
        <v>394</v>
      </c>
      <c r="M174" s="50">
        <v>419</v>
      </c>
      <c r="N174" s="50">
        <v>416.700362661545</v>
      </c>
      <c r="O174" s="306">
        <v>409.52719862481746</v>
      </c>
      <c r="P174" s="50">
        <v>413.20642138326485</v>
      </c>
      <c r="Q174" s="50">
        <v>395.69692285026963</v>
      </c>
      <c r="R174" s="50">
        <v>357.95796836054961</v>
      </c>
      <c r="S174" s="50">
        <v>307.9149919751037</v>
      </c>
      <c r="T174" s="50">
        <v>261.90597721166239</v>
      </c>
      <c r="U174" s="306">
        <v>403.95715845674778</v>
      </c>
      <c r="V174" s="50">
        <v>402.04269730469025</v>
      </c>
      <c r="W174" s="50">
        <v>379.76973101985976</v>
      </c>
      <c r="X174" s="50">
        <v>338.87713483426427</v>
      </c>
      <c r="Y174" s="50">
        <v>287.53692546510291</v>
      </c>
      <c r="Z174" s="50">
        <v>241.24635373678194</v>
      </c>
    </row>
    <row r="175" spans="1:27" x14ac:dyDescent="0.25">
      <c r="A175" t="str">
        <f t="shared" si="11"/>
        <v>14. Verv. kleding</v>
      </c>
      <c r="B175">
        <v>14</v>
      </c>
      <c r="C175" s="41" t="s">
        <v>17</v>
      </c>
      <c r="D175" s="50">
        <v>101</v>
      </c>
      <c r="E175" s="50">
        <v>88</v>
      </c>
      <c r="F175" s="50">
        <v>107</v>
      </c>
      <c r="G175" s="50">
        <v>114</v>
      </c>
      <c r="H175" s="50">
        <v>102</v>
      </c>
      <c r="I175" s="50">
        <v>122</v>
      </c>
      <c r="J175" s="50">
        <v>129</v>
      </c>
      <c r="K175" s="50">
        <v>143</v>
      </c>
      <c r="L175" s="50">
        <v>159</v>
      </c>
      <c r="M175" s="50">
        <v>142</v>
      </c>
      <c r="N175" s="50">
        <v>148.47582762573805</v>
      </c>
      <c r="O175" s="306">
        <v>152.84004529344983</v>
      </c>
      <c r="P175" s="50">
        <v>148.23363799696884</v>
      </c>
      <c r="Q175" s="50">
        <v>147.9777624902253</v>
      </c>
      <c r="R175" s="50">
        <v>150.25210537639666</v>
      </c>
      <c r="S175" s="50">
        <v>149.29624869782521</v>
      </c>
      <c r="T175" s="50">
        <v>146.71423353963289</v>
      </c>
      <c r="U175" s="306">
        <v>150.76124516873813</v>
      </c>
      <c r="V175" s="50">
        <v>144.22876452907437</v>
      </c>
      <c r="W175" s="50">
        <v>142.02151144627041</v>
      </c>
      <c r="X175" s="50">
        <v>142.24296558048292</v>
      </c>
      <c r="Y175" s="50">
        <v>139.41570060842301</v>
      </c>
      <c r="Z175" s="50">
        <v>135.1411459163408</v>
      </c>
    </row>
    <row r="176" spans="1:27" x14ac:dyDescent="0.25">
      <c r="A176" t="str">
        <f t="shared" si="11"/>
        <v>14. Verv. kleding</v>
      </c>
      <c r="B176">
        <v>14</v>
      </c>
      <c r="C176" s="41" t="s">
        <v>156</v>
      </c>
      <c r="D176" s="50">
        <v>24</v>
      </c>
      <c r="E176" s="50">
        <v>25</v>
      </c>
      <c r="F176" s="50">
        <v>25</v>
      </c>
      <c r="G176" s="50">
        <v>26</v>
      </c>
      <c r="H176" s="50">
        <v>25</v>
      </c>
      <c r="I176" s="50">
        <v>24</v>
      </c>
      <c r="J176" s="50">
        <v>28</v>
      </c>
      <c r="K176" s="50">
        <v>30</v>
      </c>
      <c r="L176" s="50">
        <v>35</v>
      </c>
      <c r="M176" s="50">
        <v>39</v>
      </c>
      <c r="N176" s="50">
        <v>40.68976847389127</v>
      </c>
      <c r="O176" s="306">
        <v>52.72755628005789</v>
      </c>
      <c r="P176" s="50">
        <v>58.486133568013358</v>
      </c>
      <c r="Q176" s="50">
        <v>58.317326732080993</v>
      </c>
      <c r="R176" s="50">
        <v>60.033006079599055</v>
      </c>
      <c r="S176" s="50">
        <v>62.0215448456443</v>
      </c>
      <c r="T176" s="50">
        <v>74.559846908859186</v>
      </c>
      <c r="U176" s="306">
        <v>52.010400966734885</v>
      </c>
      <c r="V176" s="50">
        <v>56.905995835907888</v>
      </c>
      <c r="W176" s="50">
        <v>55.969996752337863</v>
      </c>
      <c r="X176" s="50">
        <v>56.832966141017415</v>
      </c>
      <c r="Y176" s="50">
        <v>57.91690818014628</v>
      </c>
      <c r="Z176" s="50">
        <v>68.678429539614172</v>
      </c>
    </row>
    <row r="177" spans="1:26" x14ac:dyDescent="0.25">
      <c r="A177" t="str">
        <f t="shared" si="11"/>
        <v>14. Verv. kleding</v>
      </c>
      <c r="B177">
        <v>14</v>
      </c>
      <c r="C177" s="41" t="s">
        <v>6</v>
      </c>
      <c r="D177" s="50">
        <v>510</v>
      </c>
      <c r="E177" s="50">
        <v>483</v>
      </c>
      <c r="F177" s="50">
        <v>530</v>
      </c>
      <c r="G177" s="50">
        <v>545</v>
      </c>
      <c r="H177" s="50">
        <v>555</v>
      </c>
      <c r="I177" s="50">
        <v>558</v>
      </c>
      <c r="J177" s="50">
        <v>551</v>
      </c>
      <c r="K177" s="50">
        <v>558</v>
      </c>
      <c r="L177" s="50">
        <v>588</v>
      </c>
      <c r="M177" s="50">
        <v>600</v>
      </c>
      <c r="N177" s="50">
        <v>605.86595876117428</v>
      </c>
      <c r="O177" s="306">
        <v>615.09480019832517</v>
      </c>
      <c r="P177" s="50">
        <v>619.92619294824704</v>
      </c>
      <c r="Q177" s="50">
        <v>601.99201207257602</v>
      </c>
      <c r="R177" s="50">
        <v>568.24307981654533</v>
      </c>
      <c r="S177" s="50">
        <v>519.23278551857322</v>
      </c>
      <c r="T177" s="50">
        <v>483.18005766015449</v>
      </c>
      <c r="U177" s="306">
        <v>606.72880459222085</v>
      </c>
      <c r="V177" s="50">
        <v>603.17745766967255</v>
      </c>
      <c r="W177" s="50">
        <v>577.76123921846806</v>
      </c>
      <c r="X177" s="50">
        <v>537.95306655576462</v>
      </c>
      <c r="Y177" s="50">
        <v>484.86953425367221</v>
      </c>
      <c r="Z177" s="50">
        <v>445.06592919273692</v>
      </c>
    </row>
    <row r="178" spans="1:26" x14ac:dyDescent="0.25">
      <c r="A178" t="str">
        <f t="shared" si="11"/>
        <v>14. Verv. kleding</v>
      </c>
      <c r="B178">
        <v>14</v>
      </c>
      <c r="C178" s="41" t="s">
        <v>157</v>
      </c>
      <c r="D178" s="207">
        <v>0.96677455692075243</v>
      </c>
      <c r="E178" s="206"/>
      <c r="F178" s="206"/>
      <c r="G178" s="206"/>
      <c r="H178" s="206"/>
      <c r="I178" s="206"/>
      <c r="J178" s="206"/>
      <c r="K178" s="206"/>
      <c r="L178" s="206"/>
      <c r="M178" s="206"/>
      <c r="N178" s="206"/>
      <c r="O178" s="308"/>
      <c r="P178" s="206"/>
      <c r="Q178" s="206"/>
      <c r="R178" s="206"/>
      <c r="S178" s="206"/>
      <c r="T178" s="206"/>
      <c r="U178" s="308"/>
      <c r="V178" s="206"/>
      <c r="W178" s="206"/>
      <c r="X178" s="206"/>
      <c r="Y178" s="206"/>
      <c r="Z178" s="206"/>
    </row>
    <row r="179" spans="1:26" x14ac:dyDescent="0.25">
      <c r="A179" t="str">
        <f t="shared" si="11"/>
        <v>14. Verv. kleding</v>
      </c>
      <c r="B179">
        <v>14</v>
      </c>
      <c r="C179" s="41" t="s">
        <v>158</v>
      </c>
      <c r="D179" s="206"/>
      <c r="E179" s="207">
        <v>3.6665337795251385E-3</v>
      </c>
      <c r="F179" s="207">
        <v>-2.2329571598593834E-3</v>
      </c>
      <c r="G179" s="207">
        <v>4.0793940508150328E-3</v>
      </c>
      <c r="H179" s="207">
        <v>-1.0472044204305586E-2</v>
      </c>
      <c r="I179" s="207">
        <v>2.2267660263144418E-3</v>
      </c>
      <c r="J179" s="207">
        <v>1.5689549407909509E-2</v>
      </c>
      <c r="K179" s="207">
        <v>1.7083385618182845E-2</v>
      </c>
      <c r="L179" s="207">
        <v>-2.1549884914848216E-2</v>
      </c>
      <c r="M179" s="207">
        <v>-7.0571659840682477E-3</v>
      </c>
      <c r="N179" s="207">
        <v>-9.3484538638701209E-3</v>
      </c>
      <c r="O179" s="307">
        <v>-6.5897141247966973E-4</v>
      </c>
      <c r="P179" s="207">
        <v>-6.5897141247966973E-4</v>
      </c>
      <c r="Q179" s="207">
        <v>-6.5897141248000279E-4</v>
      </c>
      <c r="R179" s="207">
        <v>-6.5897141247972524E-4</v>
      </c>
      <c r="S179" s="207">
        <v>-6.5897141247972524E-4</v>
      </c>
      <c r="T179" s="207">
        <v>-6.5897141247983626E-4</v>
      </c>
      <c r="U179" s="307">
        <v>5.9246134240072412E-3</v>
      </c>
      <c r="V179" s="207">
        <v>5.9246134240070747E-3</v>
      </c>
      <c r="W179" s="207">
        <v>5.9246134240071302E-3</v>
      </c>
      <c r="X179" s="207">
        <v>5.9246134240069637E-3</v>
      </c>
      <c r="Y179" s="207">
        <v>5.9246134240070192E-3</v>
      </c>
      <c r="Z179" s="207">
        <v>5.9246134240071302E-3</v>
      </c>
    </row>
    <row r="180" spans="1:26" x14ac:dyDescent="0.25">
      <c r="A180" t="str">
        <f t="shared" si="11"/>
        <v>14. Verv. kleding</v>
      </c>
      <c r="B180">
        <v>14</v>
      </c>
      <c r="C180" s="41" t="s">
        <v>159</v>
      </c>
      <c r="D180" s="208"/>
      <c r="E180" s="50">
        <v>1.1406664008923837</v>
      </c>
      <c r="F180" s="50">
        <v>2.8221685475340363</v>
      </c>
      <c r="G180" s="50">
        <v>2.2829842428699267</v>
      </c>
      <c r="H180" s="50">
        <v>1.6685838673870832</v>
      </c>
      <c r="I180" s="50">
        <v>1.1377868653859622</v>
      </c>
      <c r="J180" s="50">
        <v>0</v>
      </c>
      <c r="K180" s="50">
        <v>1.1675001045696991</v>
      </c>
      <c r="L180" s="50">
        <v>0</v>
      </c>
      <c r="M180" s="50">
        <v>1.6788285020477951</v>
      </c>
      <c r="N180" s="50">
        <v>1.114636425605593</v>
      </c>
      <c r="O180" s="306">
        <v>1.4369921991847374</v>
      </c>
      <c r="P180" s="50">
        <v>1.4104091427066472</v>
      </c>
      <c r="Q180" s="50">
        <v>1.4317271675953869</v>
      </c>
      <c r="R180" s="50">
        <v>1.4599731081293359</v>
      </c>
      <c r="S180" s="50">
        <v>1.4775260658727056</v>
      </c>
      <c r="T180" s="50">
        <v>1.4921342598332739</v>
      </c>
      <c r="U180" s="306">
        <v>1.4537067423473597</v>
      </c>
      <c r="V180" s="50">
        <v>1.4074081665439762</v>
      </c>
      <c r="W180" s="50">
        <v>1.4092491324388245</v>
      </c>
      <c r="X180" s="50">
        <v>1.4175060611809094</v>
      </c>
      <c r="Y180" s="50">
        <v>1.415036940128843</v>
      </c>
      <c r="Z180" s="50">
        <v>1.4095908962246124</v>
      </c>
    </row>
    <row r="181" spans="1:26" x14ac:dyDescent="0.25">
      <c r="A181" t="str">
        <f t="shared" si="11"/>
        <v>14. Verv. kleding</v>
      </c>
      <c r="B181">
        <v>14</v>
      </c>
      <c r="C181" s="41" t="s">
        <v>160</v>
      </c>
      <c r="D181" s="208"/>
      <c r="E181" s="50">
        <v>26.251796246432583</v>
      </c>
      <c r="F181" s="50">
        <v>25.71494257094859</v>
      </c>
      <c r="G181" s="50">
        <v>24.267107567187658</v>
      </c>
      <c r="H181" s="50">
        <v>18.929646262015112</v>
      </c>
      <c r="I181" s="50">
        <v>22.676279264729036</v>
      </c>
      <c r="J181" s="50">
        <v>19.232274755949405</v>
      </c>
      <c r="K181" s="50">
        <v>15.396804592871122</v>
      </c>
      <c r="L181" s="50">
        <v>14.479567230642346</v>
      </c>
      <c r="M181" s="50">
        <v>17.776484970862828</v>
      </c>
      <c r="N181" s="50">
        <v>16.52797738739579</v>
      </c>
      <c r="O181" s="306">
        <v>22.207208956573208</v>
      </c>
      <c r="P181" s="50">
        <v>21.796395668756993</v>
      </c>
      <c r="Q181" s="50">
        <v>22.125843409332234</v>
      </c>
      <c r="R181" s="50">
        <v>22.562354828091664</v>
      </c>
      <c r="S181" s="50">
        <v>22.833617400452219</v>
      </c>
      <c r="T181" s="50">
        <v>23.05937173366609</v>
      </c>
      <c r="U181" s="306">
        <v>22.721726198274805</v>
      </c>
      <c r="V181" s="50">
        <v>21.998070228243407</v>
      </c>
      <c r="W181" s="50">
        <v>22.026844892200433</v>
      </c>
      <c r="X181" s="50">
        <v>22.155902334565571</v>
      </c>
      <c r="Y181" s="50">
        <v>22.117309480270315</v>
      </c>
      <c r="Z181" s="50">
        <v>22.032186728307366</v>
      </c>
    </row>
    <row r="182" spans="1:26" x14ac:dyDescent="0.25">
      <c r="A182" t="str">
        <f t="shared" si="11"/>
        <v>14. Verv. kleding</v>
      </c>
      <c r="B182">
        <v>14</v>
      </c>
      <c r="C182" s="41" t="s">
        <v>161</v>
      </c>
      <c r="D182" s="208"/>
      <c r="E182" s="50">
        <v>48.828271228686752</v>
      </c>
      <c r="F182" s="50">
        <v>45.356925856368406</v>
      </c>
      <c r="G182" s="50">
        <v>45.085587011572962</v>
      </c>
      <c r="H182" s="50">
        <v>43.440558341365296</v>
      </c>
      <c r="I182" s="50">
        <v>47.621540398106575</v>
      </c>
      <c r="J182" s="50">
        <v>49.777998987141444</v>
      </c>
      <c r="K182" s="50">
        <v>45.063634132168964</v>
      </c>
      <c r="L182" s="50">
        <v>31.967784974752249</v>
      </c>
      <c r="M182" s="50">
        <v>35.143785503768967</v>
      </c>
      <c r="N182" s="50">
        <v>38.372015772915518</v>
      </c>
      <c r="O182" s="306">
        <v>47.429876953166278</v>
      </c>
      <c r="P182" s="50">
        <v>46.552467111616544</v>
      </c>
      <c r="Q182" s="50">
        <v>47.256097443034527</v>
      </c>
      <c r="R182" s="50">
        <v>48.188393028711175</v>
      </c>
      <c r="S182" s="50">
        <v>48.767752211318061</v>
      </c>
      <c r="T182" s="50">
        <v>49.249915470416333</v>
      </c>
      <c r="U182" s="306">
        <v>48.844799367845674</v>
      </c>
      <c r="V182" s="50">
        <v>47.289159168721568</v>
      </c>
      <c r="W182" s="50">
        <v>47.35101594296458</v>
      </c>
      <c r="X182" s="50">
        <v>47.628450184722624</v>
      </c>
      <c r="Y182" s="50">
        <v>47.545487287949975</v>
      </c>
      <c r="Z182" s="50">
        <v>47.362499265605742</v>
      </c>
    </row>
    <row r="183" spans="1:26" x14ac:dyDescent="0.25">
      <c r="A183" t="str">
        <f t="shared" si="11"/>
        <v>14. Verv. kleding</v>
      </c>
      <c r="B183">
        <v>14</v>
      </c>
      <c r="C183" s="41" t="s">
        <v>162</v>
      </c>
      <c r="D183" s="208"/>
      <c r="E183" s="50">
        <v>48.251936446910733</v>
      </c>
      <c r="F183" s="50">
        <v>45.270528959552863</v>
      </c>
      <c r="G183" s="50">
        <v>39.145719822029129</v>
      </c>
      <c r="H183" s="50">
        <v>34.436780366041909</v>
      </c>
      <c r="I183" s="50">
        <v>38.728878516516495</v>
      </c>
      <c r="J183" s="50">
        <v>44.170689497845963</v>
      </c>
      <c r="K183" s="50">
        <v>41.510663019024392</v>
      </c>
      <c r="L183" s="50">
        <v>29.967043000268841</v>
      </c>
      <c r="M183" s="50">
        <v>33.383105475142131</v>
      </c>
      <c r="N183" s="50">
        <v>33.073944588854857</v>
      </c>
      <c r="O183" s="306">
        <v>34.049457812982013</v>
      </c>
      <c r="P183" s="50">
        <v>34.563625202568311</v>
      </c>
      <c r="Q183" s="50">
        <v>34.24781476719015</v>
      </c>
      <c r="R183" s="50">
        <v>34.35330412619404</v>
      </c>
      <c r="S183" s="50">
        <v>36.443143176715544</v>
      </c>
      <c r="T183" s="50">
        <v>38.692055682471448</v>
      </c>
      <c r="U183" s="306">
        <v>35.373991227647622</v>
      </c>
      <c r="V183" s="50">
        <v>35.419767664042304</v>
      </c>
      <c r="W183" s="50">
        <v>34.618786858892761</v>
      </c>
      <c r="X183" s="50">
        <v>34.253113305395452</v>
      </c>
      <c r="Y183" s="50">
        <v>35.84263438973565</v>
      </c>
      <c r="Z183" s="50">
        <v>37.536904642675175</v>
      </c>
    </row>
    <row r="184" spans="1:26" x14ac:dyDescent="0.25">
      <c r="A184" t="str">
        <f t="shared" si="11"/>
        <v>14. Verv. kleding</v>
      </c>
      <c r="B184">
        <v>14</v>
      </c>
      <c r="C184" s="41" t="s">
        <v>163</v>
      </c>
      <c r="D184" s="208"/>
      <c r="E184" s="50">
        <v>50.338525681512237</v>
      </c>
      <c r="F184" s="50">
        <v>50.321923764656688</v>
      </c>
      <c r="G184" s="50">
        <v>52.628319502650612</v>
      </c>
      <c r="H184" s="50">
        <v>44.447079270726306</v>
      </c>
      <c r="I184" s="50">
        <v>42.72080854337505</v>
      </c>
      <c r="J184" s="50">
        <v>41.042544366738824</v>
      </c>
      <c r="K184" s="50">
        <v>36.882240645411052</v>
      </c>
      <c r="L184" s="50">
        <v>23.598864098644608</v>
      </c>
      <c r="M184" s="50">
        <v>27.835745948217848</v>
      </c>
      <c r="N184" s="50">
        <v>27.108032557177953</v>
      </c>
      <c r="O184" s="306">
        <v>28.688851782715417</v>
      </c>
      <c r="P184" s="50">
        <v>29.448120264081762</v>
      </c>
      <c r="Q184" s="50">
        <v>28.900423021888859</v>
      </c>
      <c r="R184" s="50">
        <v>28.362912245467598</v>
      </c>
      <c r="S184" s="50">
        <v>27.971180911236036</v>
      </c>
      <c r="T184" s="50">
        <v>27.317695792804088</v>
      </c>
      <c r="U184" s="306">
        <v>29.955234949907904</v>
      </c>
      <c r="V184" s="50">
        <v>30.32981068955549</v>
      </c>
      <c r="W184" s="50">
        <v>29.360867230719641</v>
      </c>
      <c r="X184" s="50">
        <v>28.422878512618219</v>
      </c>
      <c r="Y184" s="50">
        <v>27.649074435151842</v>
      </c>
      <c r="Z184" s="50">
        <v>26.635841259017617</v>
      </c>
    </row>
    <row r="185" spans="1:26" x14ac:dyDescent="0.25">
      <c r="A185" t="str">
        <f t="shared" si="11"/>
        <v>14. Verv. kleding</v>
      </c>
      <c r="B185">
        <v>14</v>
      </c>
      <c r="C185" s="41" t="s">
        <v>164</v>
      </c>
      <c r="D185" s="208"/>
      <c r="E185" s="50">
        <v>64.001387469878068</v>
      </c>
      <c r="F185" s="50">
        <v>51.929003467746398</v>
      </c>
      <c r="G185" s="50">
        <v>47.281669955370106</v>
      </c>
      <c r="H185" s="50">
        <v>34.478745026583489</v>
      </c>
      <c r="I185" s="50">
        <v>38.057386181859634</v>
      </c>
      <c r="J185" s="50">
        <v>41.792846286799438</v>
      </c>
      <c r="K185" s="50">
        <v>40.695351151784415</v>
      </c>
      <c r="L185" s="50">
        <v>26.842512334879977</v>
      </c>
      <c r="M185" s="50">
        <v>31.198169767813837</v>
      </c>
      <c r="N185" s="50">
        <v>28.44488145371243</v>
      </c>
      <c r="O185" s="306">
        <v>25.81834246125133</v>
      </c>
      <c r="P185" s="50">
        <v>23.129783170158532</v>
      </c>
      <c r="Q185" s="50">
        <v>22.585530552619552</v>
      </c>
      <c r="R185" s="50">
        <v>22.389362294322147</v>
      </c>
      <c r="S185" s="50">
        <v>21.2038956797347</v>
      </c>
      <c r="T185" s="50">
        <v>21.13299463752811</v>
      </c>
      <c r="U185" s="306">
        <v>27.226870677822564</v>
      </c>
      <c r="V185" s="50">
        <v>24.05988188404255</v>
      </c>
      <c r="W185" s="50">
        <v>23.174201796691317</v>
      </c>
      <c r="X185" s="50">
        <v>22.66046249152128</v>
      </c>
      <c r="Y185" s="50">
        <v>21.1687523572426</v>
      </c>
      <c r="Z185" s="50">
        <v>20.811012223194925</v>
      </c>
    </row>
    <row r="186" spans="1:26" x14ac:dyDescent="0.25">
      <c r="A186" t="str">
        <f t="shared" si="11"/>
        <v>14. Verv. kleding</v>
      </c>
      <c r="B186">
        <v>14</v>
      </c>
      <c r="C186" s="41" t="s">
        <v>165</v>
      </c>
      <c r="D186" s="208"/>
      <c r="E186" s="50">
        <v>54.915800542640511</v>
      </c>
      <c r="F186" s="50">
        <v>54.268743169776613</v>
      </c>
      <c r="G186" s="50">
        <v>57.637064907051879</v>
      </c>
      <c r="H186" s="50">
        <v>45.819666910776093</v>
      </c>
      <c r="I186" s="50">
        <v>50.302855358425148</v>
      </c>
      <c r="J186" s="50">
        <v>50.877015154805861</v>
      </c>
      <c r="K186" s="50">
        <v>43.398007323012685</v>
      </c>
      <c r="L186" s="50">
        <v>23.337980319105593</v>
      </c>
      <c r="M186" s="50">
        <v>24.271343423335086</v>
      </c>
      <c r="N186" s="50">
        <v>22.52175719727849</v>
      </c>
      <c r="O186" s="306">
        <v>26.192920060674901</v>
      </c>
      <c r="P186" s="50">
        <v>25.980204140563494</v>
      </c>
      <c r="Q186" s="50">
        <v>24.599223797024163</v>
      </c>
      <c r="R186" s="50">
        <v>23.348733936343823</v>
      </c>
      <c r="S186" s="50">
        <v>21.963310463126462</v>
      </c>
      <c r="T186" s="50">
        <v>18.499807066062505</v>
      </c>
      <c r="U186" s="306">
        <v>28.008500009558009</v>
      </c>
      <c r="V186" s="50">
        <v>27.403185502552539</v>
      </c>
      <c r="W186" s="50">
        <v>25.593663344236731</v>
      </c>
      <c r="X186" s="50">
        <v>23.962214071722272</v>
      </c>
      <c r="Y186" s="50">
        <v>22.233813887716998</v>
      </c>
      <c r="Z186" s="50">
        <v>18.472935871162392</v>
      </c>
    </row>
    <row r="187" spans="1:26" x14ac:dyDescent="0.25">
      <c r="A187" t="str">
        <f t="shared" si="11"/>
        <v>14. Verv. kleding</v>
      </c>
      <c r="B187">
        <v>14</v>
      </c>
      <c r="C187" s="41" t="s">
        <v>166</v>
      </c>
      <c r="D187" s="206"/>
      <c r="E187" s="50">
        <v>41.207802201082337</v>
      </c>
      <c r="F187" s="50">
        <v>34.836489868314302</v>
      </c>
      <c r="G187" s="50">
        <v>37.094853375435314</v>
      </c>
      <c r="H187" s="50">
        <v>31.472177067799013</v>
      </c>
      <c r="I187" s="50">
        <v>37.332808441131021</v>
      </c>
      <c r="J187" s="50">
        <v>43.479370226641478</v>
      </c>
      <c r="K187" s="50">
        <v>44.140048590311039</v>
      </c>
      <c r="L187" s="50">
        <v>26.427259500975413</v>
      </c>
      <c r="M187" s="50">
        <v>33.387246268625546</v>
      </c>
      <c r="N187" s="50">
        <v>30.010781654257535</v>
      </c>
      <c r="O187" s="306">
        <v>29.41341945950694</v>
      </c>
      <c r="P187" s="50">
        <v>25.134283333714738</v>
      </c>
      <c r="Q187" s="50">
        <v>21.228743722859193</v>
      </c>
      <c r="R187" s="50">
        <v>18.579648436899447</v>
      </c>
      <c r="S187" s="50">
        <v>17.212459046729521</v>
      </c>
      <c r="T187" s="50">
        <v>18.2072694081319</v>
      </c>
      <c r="U187" s="306">
        <v>31.982343099738156</v>
      </c>
      <c r="V187" s="50">
        <v>26.957761461358821</v>
      </c>
      <c r="W187" s="50">
        <v>22.459194272002541</v>
      </c>
      <c r="X187" s="50">
        <v>19.389201662162119</v>
      </c>
      <c r="Y187" s="50">
        <v>17.718131213540133</v>
      </c>
      <c r="Z187" s="50">
        <v>18.487252378162449</v>
      </c>
    </row>
    <row r="188" spans="1:26" x14ac:dyDescent="0.25">
      <c r="A188" t="str">
        <f t="shared" si="11"/>
        <v>14. Verv. kleding</v>
      </c>
      <c r="B188">
        <v>14</v>
      </c>
      <c r="C188" s="41" t="s">
        <v>167</v>
      </c>
      <c r="D188" s="206"/>
      <c r="E188" s="50">
        <v>48.359737330734916</v>
      </c>
      <c r="F188" s="50">
        <v>44.292780072874265</v>
      </c>
      <c r="G188" s="50">
        <v>50.156981914291549</v>
      </c>
      <c r="H188" s="50">
        <v>45.145807394334632</v>
      </c>
      <c r="I188" s="50">
        <v>53.14473414852074</v>
      </c>
      <c r="J188" s="50">
        <v>56.704681868148349</v>
      </c>
      <c r="K188" s="50">
        <v>54.776464321339077</v>
      </c>
      <c r="L188" s="50">
        <v>38.65141613340117</v>
      </c>
      <c r="M188" s="50">
        <v>45.265086990052147</v>
      </c>
      <c r="N188" s="50">
        <v>47.177187558139281</v>
      </c>
      <c r="O188" s="306">
        <v>50.539171025418746</v>
      </c>
      <c r="P188" s="50">
        <v>49.669179548257475</v>
      </c>
      <c r="Q188" s="50">
        <v>50.115411145086576</v>
      </c>
      <c r="R188" s="50">
        <v>47.991785585280986</v>
      </c>
      <c r="S188" s="50">
        <v>43.414646599621861</v>
      </c>
      <c r="T188" s="50">
        <v>37.345224134973606</v>
      </c>
      <c r="U188" s="306">
        <v>53.28255321439589</v>
      </c>
      <c r="V188" s="50">
        <v>51.653107893477021</v>
      </c>
      <c r="W188" s="50">
        <v>51.408309982671646</v>
      </c>
      <c r="X188" s="50">
        <v>48.560315073970621</v>
      </c>
      <c r="Y188" s="50">
        <v>43.331469295154939</v>
      </c>
      <c r="Z188" s="50">
        <v>36.766710339155608</v>
      </c>
    </row>
    <row r="189" spans="1:26" x14ac:dyDescent="0.25">
      <c r="A189" t="str">
        <f t="shared" si="11"/>
        <v>14. Verv. kleding</v>
      </c>
      <c r="B189">
        <v>14</v>
      </c>
      <c r="C189" s="41" t="s">
        <v>168</v>
      </c>
      <c r="D189" s="206"/>
      <c r="E189" s="50">
        <v>25.686170895197051</v>
      </c>
      <c r="F189" s="50">
        <v>21.860874884238523</v>
      </c>
      <c r="G189" s="50">
        <v>27.256258086514002</v>
      </c>
      <c r="H189" s="50">
        <v>27.380513813333035</v>
      </c>
      <c r="I189" s="50">
        <v>25.793633108084382</v>
      </c>
      <c r="J189" s="50">
        <v>32.493667799871211</v>
      </c>
      <c r="K189" s="50">
        <v>34.537863446398916</v>
      </c>
      <c r="L189" s="50">
        <v>32.761601017924193</v>
      </c>
      <c r="M189" s="50">
        <v>38.731577008245395</v>
      </c>
      <c r="N189" s="50">
        <v>34.265102122142636</v>
      </c>
      <c r="O189" s="306">
        <v>37.117920325831783</v>
      </c>
      <c r="P189" s="50">
        <v>38.208944274073666</v>
      </c>
      <c r="Q189" s="50">
        <v>37.057374609480803</v>
      </c>
      <c r="R189" s="50">
        <v>36.993407519183968</v>
      </c>
      <c r="S189" s="50">
        <v>37.561977362453845</v>
      </c>
      <c r="T189" s="50">
        <v>37.323019866102555</v>
      </c>
      <c r="U189" s="306">
        <v>38.095423533173438</v>
      </c>
      <c r="V189" s="50">
        <v>38.681808203614139</v>
      </c>
      <c r="W189" s="50">
        <v>37.005726509578807</v>
      </c>
      <c r="X189" s="50">
        <v>36.43939701083859</v>
      </c>
      <c r="Y189" s="50">
        <v>36.496216960394719</v>
      </c>
      <c r="Z189" s="50">
        <v>35.770806917066864</v>
      </c>
    </row>
    <row r="190" spans="1:26" x14ac:dyDescent="0.25">
      <c r="A190" t="str">
        <f t="shared" si="11"/>
        <v>14. Verv. kleding</v>
      </c>
      <c r="B190">
        <v>14</v>
      </c>
      <c r="C190" s="41" t="s">
        <v>169</v>
      </c>
      <c r="D190" s="206"/>
      <c r="E190" s="50">
        <v>6.017005236531757</v>
      </c>
      <c r="F190" s="50">
        <v>6.1202265145693016</v>
      </c>
      <c r="G190" s="50">
        <v>6.2780352948361626</v>
      </c>
      <c r="H190" s="50">
        <v>6.1508193119964716</v>
      </c>
      <c r="I190" s="50">
        <v>6.2317195942236472</v>
      </c>
      <c r="J190" s="50">
        <v>6.3055576116129819</v>
      </c>
      <c r="K190" s="50">
        <v>7.3955112941027989</v>
      </c>
      <c r="L190" s="50">
        <v>6.7647639848334968</v>
      </c>
      <c r="M190" s="50">
        <v>8.3994698115497108</v>
      </c>
      <c r="N190" s="50">
        <v>9.2700489912716915</v>
      </c>
      <c r="O190" s="306">
        <v>10.025269111065901</v>
      </c>
      <c r="P190" s="50">
        <v>12.991175941825187</v>
      </c>
      <c r="Q190" s="50">
        <v>14.409991756559259</v>
      </c>
      <c r="R190" s="50">
        <v>14.368400614080906</v>
      </c>
      <c r="S190" s="50">
        <v>14.791114918248132</v>
      </c>
      <c r="T190" s="50">
        <v>15.281057157171954</v>
      </c>
      <c r="U190" s="306">
        <v>10.293153653790775</v>
      </c>
      <c r="V190" s="50">
        <v>13.156895918181004</v>
      </c>
      <c r="W190" s="50">
        <v>14.395318059792379</v>
      </c>
      <c r="X190" s="50">
        <v>14.158541524846603</v>
      </c>
      <c r="Y190" s="50">
        <v>14.376843983900802</v>
      </c>
      <c r="Z190" s="50">
        <v>14.651045149919135</v>
      </c>
    </row>
    <row r="191" spans="1:26" x14ac:dyDescent="0.25">
      <c r="A191" t="str">
        <f t="shared" si="11"/>
        <v>14. Verv. kleding</v>
      </c>
      <c r="B191">
        <v>14</v>
      </c>
      <c r="C191" s="41" t="s">
        <v>26</v>
      </c>
      <c r="D191" s="208"/>
      <c r="E191" s="50">
        <v>80.062913462463726</v>
      </c>
      <c r="F191" s="50">
        <v>72.273881471682088</v>
      </c>
      <c r="G191" s="50">
        <v>83.691275295641717</v>
      </c>
      <c r="H191" s="50">
        <v>78.677140519664135</v>
      </c>
      <c r="I191" s="50">
        <v>85.170086850828767</v>
      </c>
      <c r="J191" s="50">
        <v>95.503907279632543</v>
      </c>
      <c r="K191" s="50">
        <v>96.709839061840796</v>
      </c>
      <c r="L191" s="50">
        <v>78.177781136158856</v>
      </c>
      <c r="M191" s="50">
        <v>92.396133809847257</v>
      </c>
      <c r="N191" s="50">
        <v>90.71233867155361</v>
      </c>
      <c r="O191" s="306">
        <v>97.682360462316424</v>
      </c>
      <c r="P191" s="50">
        <v>100.86929976415632</v>
      </c>
      <c r="Q191" s="50">
        <v>101.58277751112664</v>
      </c>
      <c r="R191" s="50">
        <v>99.353593718545866</v>
      </c>
      <c r="S191" s="50">
        <v>95.767738880323833</v>
      </c>
      <c r="T191" s="50">
        <v>89.949301158248119</v>
      </c>
      <c r="U191" s="306">
        <v>101.6711304013601</v>
      </c>
      <c r="V191" s="50">
        <v>103.49181201527217</v>
      </c>
      <c r="W191" s="50">
        <v>102.80935455204283</v>
      </c>
      <c r="X191" s="50">
        <v>99.158253609655802</v>
      </c>
      <c r="Y191" s="50">
        <v>94.204530239450449</v>
      </c>
      <c r="Z191" s="50">
        <v>87.188562406141614</v>
      </c>
    </row>
    <row r="192" spans="1:26" x14ac:dyDescent="0.25">
      <c r="A192" t="str">
        <f t="shared" si="11"/>
        <v>14. Verv. kleding</v>
      </c>
      <c r="B192">
        <v>14</v>
      </c>
      <c r="C192" s="41" t="s">
        <v>19</v>
      </c>
      <c r="D192" s="208"/>
      <c r="E192" s="50">
        <v>414.99909968049934</v>
      </c>
      <c r="F192" s="50">
        <v>382.79460767657997</v>
      </c>
      <c r="G192" s="50">
        <v>389.11458167980925</v>
      </c>
      <c r="H192" s="50">
        <v>333.37037763235844</v>
      </c>
      <c r="I192" s="50">
        <v>363.74843042035769</v>
      </c>
      <c r="J192" s="50">
        <v>385.87664655555494</v>
      </c>
      <c r="K192" s="50">
        <v>364.96408862099418</v>
      </c>
      <c r="L192" s="50">
        <v>254.7987925954279</v>
      </c>
      <c r="M192" s="50">
        <v>297.07084366966126</v>
      </c>
      <c r="N192" s="50">
        <v>287.88636570875178</v>
      </c>
      <c r="O192" s="306">
        <v>312.91943014837125</v>
      </c>
      <c r="P192" s="50">
        <v>308.88458779832331</v>
      </c>
      <c r="Q192" s="50">
        <v>303.95818139267067</v>
      </c>
      <c r="R192" s="50">
        <v>298.59827572270507</v>
      </c>
      <c r="S192" s="50">
        <v>293.64062383550907</v>
      </c>
      <c r="T192" s="50">
        <v>287.60054520916185</v>
      </c>
      <c r="U192" s="306">
        <v>327.23830267450228</v>
      </c>
      <c r="V192" s="50">
        <v>318.35685678033281</v>
      </c>
      <c r="W192" s="50">
        <v>308.80317802218968</v>
      </c>
      <c r="X192" s="50">
        <v>299.0479822335443</v>
      </c>
      <c r="Y192" s="50">
        <v>289.89477023118684</v>
      </c>
      <c r="Z192" s="50">
        <v>279.93678567049187</v>
      </c>
    </row>
    <row r="193" spans="1:26" x14ac:dyDescent="0.25">
      <c r="A193" t="str">
        <f t="shared" si="11"/>
        <v>14. Verv. kleding</v>
      </c>
      <c r="B193">
        <v>14</v>
      </c>
      <c r="C193" s="41" t="s">
        <v>20</v>
      </c>
      <c r="D193" s="208"/>
      <c r="E193" s="207">
        <v>0.19292310157805834</v>
      </c>
      <c r="F193" s="207">
        <v>0.18880590275384887</v>
      </c>
      <c r="G193" s="207">
        <v>0.21508131341248157</v>
      </c>
      <c r="H193" s="207">
        <v>0.23600519361810079</v>
      </c>
      <c r="I193" s="207">
        <v>0.23414557899921074</v>
      </c>
      <c r="J193" s="207">
        <v>0.24749854165088161</v>
      </c>
      <c r="K193" s="207">
        <v>0.26498453430652863</v>
      </c>
      <c r="L193" s="207">
        <v>0.30682163105965077</v>
      </c>
      <c r="M193" s="207">
        <v>0.31102390483190773</v>
      </c>
      <c r="N193" s="207">
        <v>0.3150977242295846</v>
      </c>
      <c r="O193" s="307">
        <v>0.31216457353255495</v>
      </c>
      <c r="P193" s="207">
        <v>0.32655983415402984</v>
      </c>
      <c r="Q193" s="207">
        <v>0.33419984632654504</v>
      </c>
      <c r="R193" s="207">
        <v>0.3327333136069785</v>
      </c>
      <c r="S193" s="207">
        <v>0.32613927061390108</v>
      </c>
      <c r="T193" s="207">
        <v>0.31275775604956219</v>
      </c>
      <c r="U193" s="307">
        <v>0.31069446813043289</v>
      </c>
      <c r="V193" s="207">
        <v>0.32508114655335296</v>
      </c>
      <c r="W193" s="207">
        <v>0.33292842130224209</v>
      </c>
      <c r="X193" s="207">
        <v>0.33157974472543755</v>
      </c>
      <c r="Y193" s="207">
        <v>0.32496112352880224</v>
      </c>
      <c r="Z193" s="207">
        <v>0.31145803934738886</v>
      </c>
    </row>
    <row r="194" spans="1:26" x14ac:dyDescent="0.25">
      <c r="A194" t="str">
        <f t="shared" si="11"/>
        <v>14. Verv. kleding</v>
      </c>
      <c r="B194">
        <v>14</v>
      </c>
      <c r="C194" s="41" t="s">
        <v>29</v>
      </c>
      <c r="D194" s="208"/>
      <c r="E194" s="50">
        <v>292.99909968049934</v>
      </c>
      <c r="F194" s="50">
        <v>299.79460767657997</v>
      </c>
      <c r="G194" s="50">
        <v>273.11458167980925</v>
      </c>
      <c r="H194" s="50">
        <v>300.37037763235844</v>
      </c>
      <c r="I194" s="50">
        <v>263.74843042035769</v>
      </c>
      <c r="J194" s="50">
        <v>220.87664655555494</v>
      </c>
      <c r="K194" s="50">
        <v>203.96408862099418</v>
      </c>
      <c r="L194" s="50">
        <v>254.7987925954279</v>
      </c>
      <c r="M194" s="50">
        <v>254.07084366966126</v>
      </c>
      <c r="N194" s="50">
        <v>255.82188818797522</v>
      </c>
      <c r="O194" s="306">
        <v>243.52267441180493</v>
      </c>
      <c r="P194" s="50">
        <v>241.70210906306829</v>
      </c>
      <c r="Q194" s="50">
        <v>238.91932761474573</v>
      </c>
      <c r="R194" s="50">
        <v>235.63464918823689</v>
      </c>
      <c r="S194" s="50">
        <v>232.68600923070034</v>
      </c>
      <c r="T194" s="50">
        <v>228.59083998535641</v>
      </c>
      <c r="U194" s="306">
        <v>229.20380188567412</v>
      </c>
      <c r="V194" s="50">
        <v>224.74122875604564</v>
      </c>
      <c r="W194" s="50">
        <v>219.4072435311304</v>
      </c>
      <c r="X194" s="50">
        <v>213.68153998250921</v>
      </c>
      <c r="Y194" s="50">
        <v>208.37619218748159</v>
      </c>
      <c r="Z194" s="50">
        <v>202.09263062504601</v>
      </c>
    </row>
    <row r="195" spans="1:26" x14ac:dyDescent="0.25">
      <c r="A195" t="str">
        <f t="shared" ref="A195:A258" si="12">VLOOKUP(B195,$AT$3:$AU$70,2)</f>
        <v>16. Houtindustrie en verv. artikelen v. hout en v. kurk, exclusief meubelen; Verv. artikelen v. riet en vlechtwerk</v>
      </c>
      <c r="B195">
        <v>16</v>
      </c>
      <c r="C195" s="41" t="s">
        <v>25</v>
      </c>
      <c r="D195" s="50">
        <v>6368</v>
      </c>
      <c r="E195" s="50">
        <v>6271</v>
      </c>
      <c r="F195" s="50">
        <v>6341</v>
      </c>
      <c r="G195" s="50">
        <v>6408</v>
      </c>
      <c r="H195" s="50">
        <v>6556</v>
      </c>
      <c r="I195" s="50">
        <v>6470</v>
      </c>
      <c r="J195" s="50">
        <v>6320</v>
      </c>
      <c r="K195" s="50">
        <v>6432</v>
      </c>
      <c r="L195" s="50">
        <v>6598</v>
      </c>
      <c r="M195" s="50">
        <v>6576</v>
      </c>
      <c r="N195" s="50">
        <v>6376.5885693689388</v>
      </c>
      <c r="O195" s="306">
        <v>6377.4480631389597</v>
      </c>
      <c r="P195" s="50">
        <v>6378.3076727592552</v>
      </c>
      <c r="Q195" s="50">
        <v>6379.1673982454422</v>
      </c>
      <c r="R195" s="50">
        <v>6380.0272396131377</v>
      </c>
      <c r="S195" s="50">
        <v>6380.8871968779558</v>
      </c>
      <c r="T195" s="50">
        <v>6381.747270055529</v>
      </c>
      <c r="U195" s="306">
        <v>6352.4417474562397</v>
      </c>
      <c r="V195" s="50">
        <v>6328.3863645633392</v>
      </c>
      <c r="W195" s="50">
        <v>6304.4220744295972</v>
      </c>
      <c r="X195" s="50">
        <v>6280.5485321055667</v>
      </c>
      <c r="Y195" s="50">
        <v>6256.7653939480706</v>
      </c>
      <c r="Z195" s="50">
        <v>6233.0723176152214</v>
      </c>
    </row>
    <row r="196" spans="1:26" x14ac:dyDescent="0.25">
      <c r="A196" t="str">
        <f t="shared" si="12"/>
        <v>16. Houtindustrie en verv. artikelen v. hout en v. kurk, exclusief meubelen; Verv. artikelen v. riet en vlechtwerk</v>
      </c>
      <c r="B196">
        <v>16</v>
      </c>
      <c r="C196" s="41" t="s">
        <v>154</v>
      </c>
      <c r="D196" s="206"/>
      <c r="E196" s="50">
        <v>-97</v>
      </c>
      <c r="F196" s="50">
        <v>70</v>
      </c>
      <c r="G196" s="50">
        <v>67</v>
      </c>
      <c r="H196" s="50">
        <v>148</v>
      </c>
      <c r="I196" s="50">
        <v>-86</v>
      </c>
      <c r="J196" s="50">
        <v>-150</v>
      </c>
      <c r="K196" s="50">
        <v>112</v>
      </c>
      <c r="L196" s="50">
        <v>166</v>
      </c>
      <c r="M196" s="50">
        <v>-22</v>
      </c>
      <c r="N196" s="50">
        <v>-199.41143063106119</v>
      </c>
      <c r="O196" s="306">
        <v>0.85949377002089022</v>
      </c>
      <c r="P196" s="50">
        <v>0.85960962029548682</v>
      </c>
      <c r="Q196" s="50">
        <v>0.85972548618701694</v>
      </c>
      <c r="R196" s="50">
        <v>0.85984136769548059</v>
      </c>
      <c r="S196" s="50">
        <v>0.85995726481814927</v>
      </c>
      <c r="T196" s="50">
        <v>0.86007317757321289</v>
      </c>
      <c r="U196" s="306">
        <v>-24.146821912699124</v>
      </c>
      <c r="V196" s="50">
        <v>-24.055382892900525</v>
      </c>
      <c r="W196" s="50">
        <v>-23.964290133741997</v>
      </c>
      <c r="X196" s="50">
        <v>-23.873542324030495</v>
      </c>
      <c r="Y196" s="50">
        <v>-23.783138157496069</v>
      </c>
      <c r="Z196" s="50">
        <v>-23.693076332849159</v>
      </c>
    </row>
    <row r="197" spans="1:26" x14ac:dyDescent="0.25">
      <c r="A197" t="str">
        <f t="shared" si="12"/>
        <v>16. Houtindustrie en verv. artikelen v. hout en v. kurk, exclusief meubelen; Verv. artikelen v. riet en vlechtwerk</v>
      </c>
      <c r="B197">
        <v>16</v>
      </c>
      <c r="C197" s="41" t="s">
        <v>155</v>
      </c>
      <c r="D197" s="206"/>
      <c r="E197" s="207">
        <v>0.98476758793969854</v>
      </c>
      <c r="F197" s="207">
        <v>1.0111624940200925</v>
      </c>
      <c r="G197" s="207">
        <v>1.0105661567576092</v>
      </c>
      <c r="H197" s="207">
        <v>1.0230961298377028</v>
      </c>
      <c r="I197" s="207">
        <v>0.98688224527150703</v>
      </c>
      <c r="J197" s="207">
        <v>0.97681607418856264</v>
      </c>
      <c r="K197" s="207">
        <v>1.0177215189873419</v>
      </c>
      <c r="L197" s="207">
        <v>1.0258084577114428</v>
      </c>
      <c r="M197" s="207">
        <v>0.99666565625947257</v>
      </c>
      <c r="N197" s="207">
        <v>0.96967587733712568</v>
      </c>
      <c r="O197" s="307">
        <v>1.000134788964455</v>
      </c>
      <c r="P197" s="207">
        <v>1.000134788964455</v>
      </c>
      <c r="Q197" s="207">
        <v>1.000134788964455</v>
      </c>
      <c r="R197" s="207">
        <v>1.0001347889644552</v>
      </c>
      <c r="S197" s="207">
        <v>1.0001347889644543</v>
      </c>
      <c r="T197" s="207">
        <v>1.0001347889644554</v>
      </c>
      <c r="U197" s="307">
        <v>0.99621320685033798</v>
      </c>
      <c r="V197" s="207">
        <v>0.99621320685033699</v>
      </c>
      <c r="W197" s="207">
        <v>0.9962132068503381</v>
      </c>
      <c r="X197" s="207">
        <v>0.99621320685033754</v>
      </c>
      <c r="Y197" s="207">
        <v>0.99621320685033821</v>
      </c>
      <c r="Z197" s="207">
        <v>0.99621320685033732</v>
      </c>
    </row>
    <row r="198" spans="1:26" x14ac:dyDescent="0.25">
      <c r="A198" t="str">
        <f t="shared" si="12"/>
        <v>16. Houtindustrie en verv. artikelen v. hout en v. kurk, exclusief meubelen; Verv. artikelen v. riet en vlechtwerk</v>
      </c>
      <c r="B198">
        <v>16</v>
      </c>
      <c r="C198" s="41" t="s">
        <v>8</v>
      </c>
      <c r="D198" s="50">
        <v>29</v>
      </c>
      <c r="E198" s="50">
        <v>23</v>
      </c>
      <c r="F198" s="50">
        <v>24</v>
      </c>
      <c r="G198" s="50">
        <v>29</v>
      </c>
      <c r="H198" s="50">
        <v>35</v>
      </c>
      <c r="I198" s="50">
        <v>38</v>
      </c>
      <c r="J198" s="50">
        <v>28</v>
      </c>
      <c r="K198" s="50">
        <v>31</v>
      </c>
      <c r="L198" s="50">
        <v>41</v>
      </c>
      <c r="M198" s="50">
        <v>34</v>
      </c>
      <c r="N198" s="50">
        <v>25.971637099926898</v>
      </c>
      <c r="O198" s="306">
        <v>27.060767403074614</v>
      </c>
      <c r="P198" s="50">
        <v>28.475650920705618</v>
      </c>
      <c r="Q198" s="50">
        <v>29.652056751241354</v>
      </c>
      <c r="R198" s="50">
        <v>30.925954455543646</v>
      </c>
      <c r="S198" s="50">
        <v>31.925522403428712</v>
      </c>
      <c r="T198" s="50">
        <v>32.201014892079755</v>
      </c>
      <c r="U198" s="306">
        <v>26.954660683647234</v>
      </c>
      <c r="V198" s="50">
        <v>28.252779617121053</v>
      </c>
      <c r="W198" s="50">
        <v>29.304620723102804</v>
      </c>
      <c r="X198" s="50">
        <v>30.443750561714758</v>
      </c>
      <c r="Y198" s="50">
        <v>31.304503213161496</v>
      </c>
      <c r="Z198" s="50">
        <v>31.450830944797278</v>
      </c>
    </row>
    <row r="199" spans="1:26" x14ac:dyDescent="0.25">
      <c r="A199" t="str">
        <f t="shared" si="12"/>
        <v>16. Houtindustrie en verv. artikelen v. hout en v. kurk, exclusief meubelen; Verv. artikelen v. riet en vlechtwerk</v>
      </c>
      <c r="B199">
        <v>16</v>
      </c>
      <c r="C199" s="41" t="s">
        <v>9</v>
      </c>
      <c r="D199" s="50">
        <v>432</v>
      </c>
      <c r="E199" s="50">
        <v>445</v>
      </c>
      <c r="F199" s="50">
        <v>436</v>
      </c>
      <c r="G199" s="50">
        <v>489</v>
      </c>
      <c r="H199" s="50">
        <v>488</v>
      </c>
      <c r="I199" s="50">
        <v>433</v>
      </c>
      <c r="J199" s="50">
        <v>409</v>
      </c>
      <c r="K199" s="50">
        <v>457</v>
      </c>
      <c r="L199" s="50">
        <v>464</v>
      </c>
      <c r="M199" s="50">
        <v>417</v>
      </c>
      <c r="N199" s="50">
        <v>372.09364691241427</v>
      </c>
      <c r="O199" s="306">
        <v>387.69753298635743</v>
      </c>
      <c r="P199" s="50">
        <v>407.96846030626318</v>
      </c>
      <c r="Q199" s="50">
        <v>424.82273614759248</v>
      </c>
      <c r="R199" s="50">
        <v>443.07377056500036</v>
      </c>
      <c r="S199" s="50">
        <v>457.39450366450757</v>
      </c>
      <c r="T199" s="50">
        <v>461.34146335768116</v>
      </c>
      <c r="U199" s="306">
        <v>386.17735017917676</v>
      </c>
      <c r="V199" s="50">
        <v>404.77540028375358</v>
      </c>
      <c r="W199" s="50">
        <v>419.84504689829976</v>
      </c>
      <c r="X199" s="50">
        <v>436.16527247072111</v>
      </c>
      <c r="Y199" s="50">
        <v>448.49720949625612</v>
      </c>
      <c r="Z199" s="50">
        <v>450.59363565142257</v>
      </c>
    </row>
    <row r="200" spans="1:26" x14ac:dyDescent="0.25">
      <c r="A200" t="str">
        <f t="shared" si="12"/>
        <v>16. Houtindustrie en verv. artikelen v. hout en v. kurk, exclusief meubelen; Verv. artikelen v. riet en vlechtwerk</v>
      </c>
      <c r="B200">
        <v>16</v>
      </c>
      <c r="C200" s="41" t="s">
        <v>10</v>
      </c>
      <c r="D200" s="50">
        <v>647</v>
      </c>
      <c r="E200" s="50">
        <v>647</v>
      </c>
      <c r="F200" s="50">
        <v>682</v>
      </c>
      <c r="G200" s="50">
        <v>702</v>
      </c>
      <c r="H200" s="50">
        <v>747</v>
      </c>
      <c r="I200" s="50">
        <v>798</v>
      </c>
      <c r="J200" s="50">
        <v>781</v>
      </c>
      <c r="K200" s="50">
        <v>793</v>
      </c>
      <c r="L200" s="50">
        <v>813</v>
      </c>
      <c r="M200" s="50">
        <v>758</v>
      </c>
      <c r="N200" s="50">
        <v>613.33019920596598</v>
      </c>
      <c r="O200" s="306">
        <v>639.05043021106974</v>
      </c>
      <c r="P200" s="50">
        <v>672.46344866589425</v>
      </c>
      <c r="Q200" s="50">
        <v>700.24472481777661</v>
      </c>
      <c r="R200" s="50">
        <v>730.32830906553068</v>
      </c>
      <c r="S200" s="50">
        <v>753.93349060404728</v>
      </c>
      <c r="T200" s="50">
        <v>760.43935168219127</v>
      </c>
      <c r="U200" s="306">
        <v>636.54467922151548</v>
      </c>
      <c r="V200" s="50">
        <v>667.20025711201265</v>
      </c>
      <c r="W200" s="50">
        <v>692.03988938404314</v>
      </c>
      <c r="X200" s="50">
        <v>718.94087864972562</v>
      </c>
      <c r="Y200" s="50">
        <v>739.26788357235228</v>
      </c>
      <c r="Z200" s="50">
        <v>742.72346923482803</v>
      </c>
    </row>
    <row r="201" spans="1:26" x14ac:dyDescent="0.25">
      <c r="A201" t="str">
        <f t="shared" si="12"/>
        <v>16. Houtindustrie en verv. artikelen v. hout en v. kurk, exclusief meubelen; Verv. artikelen v. riet en vlechtwerk</v>
      </c>
      <c r="B201">
        <v>16</v>
      </c>
      <c r="C201" s="3" t="s">
        <v>11</v>
      </c>
      <c r="D201" s="50">
        <v>882</v>
      </c>
      <c r="E201" s="50">
        <v>824</v>
      </c>
      <c r="F201" s="50">
        <v>796</v>
      </c>
      <c r="G201" s="50">
        <v>784</v>
      </c>
      <c r="H201" s="50">
        <v>746</v>
      </c>
      <c r="I201" s="50">
        <v>690</v>
      </c>
      <c r="J201" s="50">
        <v>687</v>
      </c>
      <c r="K201" s="50">
        <v>739</v>
      </c>
      <c r="L201" s="50">
        <v>778</v>
      </c>
      <c r="M201" s="50">
        <v>802</v>
      </c>
      <c r="N201" s="50">
        <v>849.61597352408967</v>
      </c>
      <c r="O201" s="306">
        <v>831.22568874912963</v>
      </c>
      <c r="P201" s="50">
        <v>795.96118979062169</v>
      </c>
      <c r="Q201" s="50">
        <v>750.37562114095635</v>
      </c>
      <c r="R201" s="50">
        <v>716.36139098431875</v>
      </c>
      <c r="S201" s="50">
        <v>691.39619377040844</v>
      </c>
      <c r="T201" s="50">
        <v>720.37100300441796</v>
      </c>
      <c r="U201" s="306">
        <v>827.96640827037686</v>
      </c>
      <c r="V201" s="50">
        <v>789.73141444798205</v>
      </c>
      <c r="W201" s="50">
        <v>741.58339712734585</v>
      </c>
      <c r="X201" s="50">
        <v>705.19173565103483</v>
      </c>
      <c r="Y201" s="50">
        <v>677.94706993201248</v>
      </c>
      <c r="Z201" s="50">
        <v>703.58858902296856</v>
      </c>
    </row>
    <row r="202" spans="1:26" x14ac:dyDescent="0.25">
      <c r="A202" t="str">
        <f t="shared" si="12"/>
        <v>16. Houtindustrie en verv. artikelen v. hout en v. kurk, exclusief meubelen; Verv. artikelen v. riet en vlechtwerk</v>
      </c>
      <c r="B202">
        <v>16</v>
      </c>
      <c r="C202" s="3" t="s">
        <v>12</v>
      </c>
      <c r="D202" s="50">
        <v>816</v>
      </c>
      <c r="E202" s="50">
        <v>810</v>
      </c>
      <c r="F202" s="50">
        <v>833</v>
      </c>
      <c r="G202" s="50">
        <v>819</v>
      </c>
      <c r="H202" s="50">
        <v>842</v>
      </c>
      <c r="I202" s="50">
        <v>852</v>
      </c>
      <c r="J202" s="50">
        <v>793</v>
      </c>
      <c r="K202" s="50">
        <v>789</v>
      </c>
      <c r="L202" s="50">
        <v>798</v>
      </c>
      <c r="M202" s="50">
        <v>800</v>
      </c>
      <c r="N202" s="50">
        <v>746.54124410950635</v>
      </c>
      <c r="O202" s="306">
        <v>745.07997774095952</v>
      </c>
      <c r="P202" s="50">
        <v>761.65540497942891</v>
      </c>
      <c r="Q202" s="50">
        <v>779.25739717032684</v>
      </c>
      <c r="R202" s="50">
        <v>804.91359319301796</v>
      </c>
      <c r="S202" s="50">
        <v>852.70255122625827</v>
      </c>
      <c r="T202" s="50">
        <v>834.24545621621348</v>
      </c>
      <c r="U202" s="306">
        <v>742.15847921242494</v>
      </c>
      <c r="V202" s="50">
        <v>755.69413183899223</v>
      </c>
      <c r="W202" s="50">
        <v>770.12676258258921</v>
      </c>
      <c r="X202" s="50">
        <v>792.36321356313886</v>
      </c>
      <c r="Y202" s="50">
        <v>836.11567627368049</v>
      </c>
      <c r="Z202" s="50">
        <v>814.81012004919421</v>
      </c>
    </row>
    <row r="203" spans="1:26" x14ac:dyDescent="0.25">
      <c r="A203" t="str">
        <f t="shared" si="12"/>
        <v>16. Houtindustrie en verv. artikelen v. hout en v. kurk, exclusief meubelen; Verv. artikelen v. riet en vlechtwerk</v>
      </c>
      <c r="B203">
        <v>16</v>
      </c>
      <c r="C203" s="3" t="s">
        <v>13</v>
      </c>
      <c r="D203" s="50">
        <v>860</v>
      </c>
      <c r="E203" s="50">
        <v>846</v>
      </c>
      <c r="F203" s="50">
        <v>819</v>
      </c>
      <c r="G203" s="50">
        <v>785</v>
      </c>
      <c r="H203" s="50">
        <v>803</v>
      </c>
      <c r="I203" s="50">
        <v>760</v>
      </c>
      <c r="J203" s="50">
        <v>749</v>
      </c>
      <c r="K203" s="50">
        <v>776</v>
      </c>
      <c r="L203" s="50">
        <v>826</v>
      </c>
      <c r="M203" s="50">
        <v>847</v>
      </c>
      <c r="N203" s="50">
        <v>873.63338620321588</v>
      </c>
      <c r="O203" s="306">
        <v>843.22223287350505</v>
      </c>
      <c r="P203" s="50">
        <v>823.79045117511907</v>
      </c>
      <c r="Q203" s="50">
        <v>817.36779754673921</v>
      </c>
      <c r="R203" s="50">
        <v>802.90632737458145</v>
      </c>
      <c r="S203" s="50">
        <v>749.25336067701846</v>
      </c>
      <c r="T203" s="50">
        <v>747.78678566041083</v>
      </c>
      <c r="U203" s="306">
        <v>839.91591330223355</v>
      </c>
      <c r="V203" s="50">
        <v>817.3428636469099</v>
      </c>
      <c r="W203" s="50">
        <v>807.79061969731038</v>
      </c>
      <c r="X203" s="50">
        <v>790.38724544951515</v>
      </c>
      <c r="Y203" s="50">
        <v>734.67879210855779</v>
      </c>
      <c r="Z203" s="50">
        <v>730.36566882690386</v>
      </c>
    </row>
    <row r="204" spans="1:26" x14ac:dyDescent="0.25">
      <c r="A204" t="str">
        <f t="shared" si="12"/>
        <v>16. Houtindustrie en verv. artikelen v. hout en v. kurk, exclusief meubelen; Verv. artikelen v. riet en vlechtwerk</v>
      </c>
      <c r="B204">
        <v>16</v>
      </c>
      <c r="C204" s="3" t="s">
        <v>14</v>
      </c>
      <c r="D204" s="50">
        <v>1041</v>
      </c>
      <c r="E204" s="50">
        <v>970</v>
      </c>
      <c r="F204" s="50">
        <v>973</v>
      </c>
      <c r="G204" s="50">
        <v>953</v>
      </c>
      <c r="H204" s="50">
        <v>905</v>
      </c>
      <c r="I204" s="50">
        <v>861</v>
      </c>
      <c r="J204" s="50">
        <v>807</v>
      </c>
      <c r="K204" s="50">
        <v>781</v>
      </c>
      <c r="L204" s="50">
        <v>760</v>
      </c>
      <c r="M204" s="50">
        <v>778</v>
      </c>
      <c r="N204" s="50">
        <v>783.56808865649259</v>
      </c>
      <c r="O204" s="306">
        <v>791.14675055827684</v>
      </c>
      <c r="P204" s="50">
        <v>820.78391668177926</v>
      </c>
      <c r="Q204" s="50">
        <v>837.42590300800896</v>
      </c>
      <c r="R204" s="50">
        <v>850.07707410783826</v>
      </c>
      <c r="S204" s="50">
        <v>876.80721698530442</v>
      </c>
      <c r="T204" s="50">
        <v>846.28558269632515</v>
      </c>
      <c r="U204" s="306">
        <v>788.04462174437595</v>
      </c>
      <c r="V204" s="50">
        <v>814.35986049491385</v>
      </c>
      <c r="W204" s="50">
        <v>827.61370238926895</v>
      </c>
      <c r="X204" s="50">
        <v>836.82249611967404</v>
      </c>
      <c r="Y204" s="50">
        <v>859.7514551082719</v>
      </c>
      <c r="Z204" s="50">
        <v>826.56974886055502</v>
      </c>
    </row>
    <row r="205" spans="1:26" x14ac:dyDescent="0.25">
      <c r="A205" t="str">
        <f t="shared" si="12"/>
        <v>16. Houtindustrie en verv. artikelen v. hout en v. kurk, exclusief meubelen; Verv. artikelen v. riet en vlechtwerk</v>
      </c>
      <c r="B205">
        <v>16</v>
      </c>
      <c r="C205" s="3" t="s">
        <v>15</v>
      </c>
      <c r="D205" s="50">
        <v>828</v>
      </c>
      <c r="E205" s="50">
        <v>868</v>
      </c>
      <c r="F205" s="50">
        <v>901</v>
      </c>
      <c r="G205" s="50">
        <v>940</v>
      </c>
      <c r="H205" s="50">
        <v>985</v>
      </c>
      <c r="I205" s="50">
        <v>990</v>
      </c>
      <c r="J205" s="50">
        <v>954</v>
      </c>
      <c r="K205" s="50">
        <v>923</v>
      </c>
      <c r="L205" s="50">
        <v>929</v>
      </c>
      <c r="M205" s="50">
        <v>867</v>
      </c>
      <c r="N205" s="50">
        <v>830.49532352413246</v>
      </c>
      <c r="O205" s="306">
        <v>822.88641783760636</v>
      </c>
      <c r="P205" s="50">
        <v>782.30922889265571</v>
      </c>
      <c r="Q205" s="50">
        <v>756.75723000494327</v>
      </c>
      <c r="R205" s="50">
        <v>769.35237639366335</v>
      </c>
      <c r="S205" s="50">
        <v>774.79563113231131</v>
      </c>
      <c r="T205" s="50">
        <v>782.71025115286204</v>
      </c>
      <c r="U205" s="306">
        <v>819.65983608707734</v>
      </c>
      <c r="V205" s="50">
        <v>776.18630379657554</v>
      </c>
      <c r="W205" s="50">
        <v>747.89023206062564</v>
      </c>
      <c r="X205" s="50">
        <v>757.35647462911868</v>
      </c>
      <c r="Y205" s="50">
        <v>759.72421117594581</v>
      </c>
      <c r="Z205" s="50">
        <v>764.47552570224411</v>
      </c>
    </row>
    <row r="206" spans="1:26" x14ac:dyDescent="0.25">
      <c r="A206" t="str">
        <f t="shared" si="12"/>
        <v>16. Houtindustrie en verv. artikelen v. hout en v. kurk, exclusief meubelen; Verv. artikelen v. riet en vlechtwerk</v>
      </c>
      <c r="B206">
        <v>16</v>
      </c>
      <c r="C206" s="3" t="s">
        <v>16</v>
      </c>
      <c r="D206" s="50">
        <v>651</v>
      </c>
      <c r="E206" s="50">
        <v>639</v>
      </c>
      <c r="F206" s="50">
        <v>659</v>
      </c>
      <c r="G206" s="50">
        <v>668</v>
      </c>
      <c r="H206" s="50">
        <v>760</v>
      </c>
      <c r="I206" s="50">
        <v>770</v>
      </c>
      <c r="J206" s="50">
        <v>819</v>
      </c>
      <c r="K206" s="50">
        <v>848</v>
      </c>
      <c r="L206" s="50">
        <v>883</v>
      </c>
      <c r="M206" s="50">
        <v>947</v>
      </c>
      <c r="N206" s="50">
        <v>925.5720610545759</v>
      </c>
      <c r="O206" s="306">
        <v>883.14387499642453</v>
      </c>
      <c r="P206" s="50">
        <v>863.20223183210601</v>
      </c>
      <c r="Q206" s="50">
        <v>856.50196989407141</v>
      </c>
      <c r="R206" s="50">
        <v>785.56111373221529</v>
      </c>
      <c r="S206" s="50">
        <v>751.55349402736431</v>
      </c>
      <c r="T206" s="50">
        <v>744.76066343969853</v>
      </c>
      <c r="U206" s="306">
        <v>879.68102052661436</v>
      </c>
      <c r="V206" s="50">
        <v>856.44617883787214</v>
      </c>
      <c r="W206" s="50">
        <v>846.46625314736116</v>
      </c>
      <c r="X206" s="50">
        <v>773.31248197448872</v>
      </c>
      <c r="Y206" s="50">
        <v>736.93418298193842</v>
      </c>
      <c r="Z206" s="50">
        <v>727.41004588455587</v>
      </c>
    </row>
    <row r="207" spans="1:26" x14ac:dyDescent="0.25">
      <c r="A207" t="str">
        <f t="shared" si="12"/>
        <v>16. Houtindustrie en verv. artikelen v. hout en v. kurk, exclusief meubelen; Verv. artikelen v. riet en vlechtwerk</v>
      </c>
      <c r="B207">
        <v>16</v>
      </c>
      <c r="C207" s="3" t="s">
        <v>17</v>
      </c>
      <c r="D207" s="50">
        <v>147</v>
      </c>
      <c r="E207" s="50">
        <v>171</v>
      </c>
      <c r="F207" s="50">
        <v>189</v>
      </c>
      <c r="G207" s="50">
        <v>215</v>
      </c>
      <c r="H207" s="50">
        <v>211</v>
      </c>
      <c r="I207" s="50">
        <v>242</v>
      </c>
      <c r="J207" s="50">
        <v>254</v>
      </c>
      <c r="K207" s="50">
        <v>256</v>
      </c>
      <c r="L207" s="50">
        <v>260</v>
      </c>
      <c r="M207" s="50">
        <v>284</v>
      </c>
      <c r="N207" s="50">
        <v>308.60281612489803</v>
      </c>
      <c r="O207" s="306">
        <v>343.82239258320038</v>
      </c>
      <c r="P207" s="50">
        <v>358.76394180244404</v>
      </c>
      <c r="Q207" s="50">
        <v>355.87860854047506</v>
      </c>
      <c r="R207" s="50">
        <v>371.94762106244997</v>
      </c>
      <c r="S207" s="50">
        <v>359.53795437765552</v>
      </c>
      <c r="T207" s="50">
        <v>341.48656082039554</v>
      </c>
      <c r="U207" s="306">
        <v>342.47424655322038</v>
      </c>
      <c r="V207" s="50">
        <v>355.95599238589398</v>
      </c>
      <c r="W207" s="50">
        <v>351.70874432875883</v>
      </c>
      <c r="X207" s="50">
        <v>366.14813663798373</v>
      </c>
      <c r="Y207" s="50">
        <v>352.54417784750262</v>
      </c>
      <c r="Z207" s="50">
        <v>333.53098125252359</v>
      </c>
    </row>
    <row r="208" spans="1:26" x14ac:dyDescent="0.25">
      <c r="A208" t="str">
        <f t="shared" si="12"/>
        <v>16. Houtindustrie en verv. artikelen v. hout en v. kurk, exclusief meubelen; Verv. artikelen v. riet en vlechtwerk</v>
      </c>
      <c r="B208">
        <v>16</v>
      </c>
      <c r="C208" s="3" t="s">
        <v>156</v>
      </c>
      <c r="D208" s="50">
        <v>35</v>
      </c>
      <c r="E208" s="50">
        <v>28</v>
      </c>
      <c r="F208" s="50">
        <v>29</v>
      </c>
      <c r="G208" s="50">
        <v>24</v>
      </c>
      <c r="H208" s="50">
        <v>34</v>
      </c>
      <c r="I208" s="50">
        <v>36</v>
      </c>
      <c r="J208" s="50">
        <v>39</v>
      </c>
      <c r="K208" s="50">
        <v>39</v>
      </c>
      <c r="L208" s="50">
        <v>46</v>
      </c>
      <c r="M208" s="50">
        <v>42</v>
      </c>
      <c r="N208" s="50">
        <v>47.16419295371859</v>
      </c>
      <c r="O208" s="306">
        <v>63.11199719935766</v>
      </c>
      <c r="P208" s="50">
        <v>62.933747712237476</v>
      </c>
      <c r="Q208" s="50">
        <v>70.883353223310763</v>
      </c>
      <c r="R208" s="50">
        <v>74.579708678977696</v>
      </c>
      <c r="S208" s="50">
        <v>81.58727800965039</v>
      </c>
      <c r="T208" s="50">
        <v>110.11913713325379</v>
      </c>
      <c r="U208" s="306">
        <v>62.864531675576117</v>
      </c>
      <c r="V208" s="50">
        <v>62.441182101317793</v>
      </c>
      <c r="W208" s="50">
        <v>70.05280609089246</v>
      </c>
      <c r="X208" s="50">
        <v>73.416846398451526</v>
      </c>
      <c r="Y208" s="50">
        <v>80.000232238389202</v>
      </c>
      <c r="Z208" s="50">
        <v>107.55370218523032</v>
      </c>
    </row>
    <row r="209" spans="1:26" x14ac:dyDescent="0.25">
      <c r="A209" t="str">
        <f t="shared" si="12"/>
        <v>16. Houtindustrie en verv. artikelen v. hout en v. kurk, exclusief meubelen; Verv. artikelen v. riet en vlechtwerk</v>
      </c>
      <c r="B209">
        <v>16</v>
      </c>
      <c r="C209" s="3" t="s">
        <v>6</v>
      </c>
      <c r="D209" s="50">
        <v>833</v>
      </c>
      <c r="E209" s="50">
        <v>838</v>
      </c>
      <c r="F209" s="50">
        <v>877</v>
      </c>
      <c r="G209" s="50">
        <v>907</v>
      </c>
      <c r="H209" s="50">
        <v>1005</v>
      </c>
      <c r="I209" s="50">
        <v>1048</v>
      </c>
      <c r="J209" s="50">
        <v>1112</v>
      </c>
      <c r="K209" s="50">
        <v>1143</v>
      </c>
      <c r="L209" s="50">
        <v>1189</v>
      </c>
      <c r="M209" s="50">
        <v>1273</v>
      </c>
      <c r="N209" s="50">
        <v>1281.3390701331925</v>
      </c>
      <c r="O209" s="306">
        <v>1290.0782647789824</v>
      </c>
      <c r="P209" s="50">
        <v>1284.8999213467876</v>
      </c>
      <c r="Q209" s="50">
        <v>1283.263931657857</v>
      </c>
      <c r="R209" s="50">
        <v>1232.0884434736431</v>
      </c>
      <c r="S209" s="50">
        <v>1192.6787264146703</v>
      </c>
      <c r="T209" s="50">
        <v>1196.3663613933479</v>
      </c>
      <c r="U209" s="306">
        <v>1285.0197987554106</v>
      </c>
      <c r="V209" s="50">
        <v>1274.8433533250839</v>
      </c>
      <c r="W209" s="50">
        <v>1268.2278035670126</v>
      </c>
      <c r="X209" s="50">
        <v>1212.877465010924</v>
      </c>
      <c r="Y209" s="50">
        <v>1169.4785930678302</v>
      </c>
      <c r="Z209" s="50">
        <v>1168.4947293223097</v>
      </c>
    </row>
    <row r="210" spans="1:26" x14ac:dyDescent="0.25">
      <c r="A210" t="str">
        <f t="shared" si="12"/>
        <v>16. Houtindustrie en verv. artikelen v. hout en v. kurk, exclusief meubelen; Verv. artikelen v. riet en vlechtwerk</v>
      </c>
      <c r="B210">
        <v>16</v>
      </c>
      <c r="C210" s="3" t="s">
        <v>157</v>
      </c>
      <c r="D210" s="207">
        <v>1.0053651770019485</v>
      </c>
      <c r="E210" s="206"/>
      <c r="F210" s="206"/>
      <c r="G210" s="206"/>
      <c r="H210" s="206"/>
      <c r="I210" s="206"/>
      <c r="J210" s="206"/>
      <c r="K210" s="206"/>
      <c r="L210" s="206"/>
      <c r="M210" s="206"/>
      <c r="N210" s="206"/>
      <c r="O210" s="308"/>
      <c r="P210" s="206"/>
      <c r="Q210" s="206"/>
      <c r="R210" s="206"/>
      <c r="S210" s="206"/>
      <c r="T210" s="206"/>
      <c r="U210" s="308"/>
      <c r="V210" s="206"/>
      <c r="W210" s="206"/>
      <c r="X210" s="206"/>
      <c r="Y210" s="206"/>
      <c r="Z210" s="206"/>
    </row>
    <row r="211" spans="1:26" x14ac:dyDescent="0.25">
      <c r="A211" t="str">
        <f t="shared" si="12"/>
        <v>16. Houtindustrie en verv. artikelen v. hout en v. kurk, exclusief meubelen; Verv. artikelen v. riet en vlechtwerk</v>
      </c>
      <c r="B211">
        <v>16</v>
      </c>
      <c r="C211" s="3" t="s">
        <v>158</v>
      </c>
      <c r="D211" s="206"/>
      <c r="E211" s="207">
        <v>1.0298794531124977E-2</v>
      </c>
      <c r="F211" s="207">
        <v>-2.8986585090720052E-3</v>
      </c>
      <c r="G211" s="207">
        <v>-2.6004898778303476E-3</v>
      </c>
      <c r="H211" s="207">
        <v>-8.8654764178771606E-3</v>
      </c>
      <c r="I211" s="207">
        <v>9.2414658652207327E-3</v>
      </c>
      <c r="J211" s="207">
        <v>1.4274551406692926E-2</v>
      </c>
      <c r="K211" s="207">
        <v>-6.1781709926966855E-3</v>
      </c>
      <c r="L211" s="207">
        <v>-1.0221640354747152E-2</v>
      </c>
      <c r="M211" s="207">
        <v>4.3497603712379651E-3</v>
      </c>
      <c r="N211" s="207">
        <v>1.7844649832411408E-2</v>
      </c>
      <c r="O211" s="307">
        <v>2.6151940187467693E-3</v>
      </c>
      <c r="P211" s="207">
        <v>2.6151940187467693E-3</v>
      </c>
      <c r="Q211" s="207">
        <v>2.6151940187467693E-3</v>
      </c>
      <c r="R211" s="207">
        <v>2.6151940187466582E-3</v>
      </c>
      <c r="S211" s="207">
        <v>2.6151940187471023E-3</v>
      </c>
      <c r="T211" s="207">
        <v>2.6151940187465472E-3</v>
      </c>
      <c r="U211" s="307">
        <v>4.5759850758052556E-3</v>
      </c>
      <c r="V211" s="207">
        <v>4.5759850758057552E-3</v>
      </c>
      <c r="W211" s="207">
        <v>4.5759850758052001E-3</v>
      </c>
      <c r="X211" s="207">
        <v>4.5759850758054776E-3</v>
      </c>
      <c r="Y211" s="207">
        <v>4.5759850758051446E-3</v>
      </c>
      <c r="Z211" s="207">
        <v>4.5759850758055887E-3</v>
      </c>
    </row>
    <row r="212" spans="1:26" x14ac:dyDescent="0.25">
      <c r="A212" t="str">
        <f t="shared" si="12"/>
        <v>16. Houtindustrie en verv. artikelen v. hout en v. kurk, exclusief meubelen; Verv. artikelen v. riet en vlechtwerk</v>
      </c>
      <c r="B212">
        <v>16</v>
      </c>
      <c r="C212" s="3" t="s">
        <v>159</v>
      </c>
      <c r="D212" s="208"/>
      <c r="E212" s="50">
        <v>13.319747662485247</v>
      </c>
      <c r="F212" s="50">
        <v>10.260396381356871</v>
      </c>
      <c r="G212" s="50">
        <v>10.713656619000449</v>
      </c>
      <c r="H212" s="50">
        <v>12.763983804964184</v>
      </c>
      <c r="I212" s="50">
        <v>16.038551020382442</v>
      </c>
      <c r="J212" s="50">
        <v>17.604541215562595</v>
      </c>
      <c r="K212" s="50">
        <v>12.399090984284266</v>
      </c>
      <c r="L212" s="50">
        <v>13.602217468091158</v>
      </c>
      <c r="M212" s="50">
        <v>18.587456984337567</v>
      </c>
      <c r="N212" s="50">
        <v>15.872814960398856</v>
      </c>
      <c r="O212" s="306">
        <v>11.729259921136059</v>
      </c>
      <c r="P212" s="50">
        <v>12.221130817239148</v>
      </c>
      <c r="Q212" s="50">
        <v>12.860117742575174</v>
      </c>
      <c r="R212" s="50">
        <v>13.391403841560914</v>
      </c>
      <c r="S212" s="50">
        <v>13.966719029787633</v>
      </c>
      <c r="T212" s="50">
        <v>14.418141950278581</v>
      </c>
      <c r="U212" s="306">
        <v>11.780184874898765</v>
      </c>
      <c r="V212" s="50">
        <v>12.226063565874469</v>
      </c>
      <c r="W212" s="50">
        <v>12.814862838214935</v>
      </c>
      <c r="X212" s="50">
        <v>13.291955700702147</v>
      </c>
      <c r="Y212" s="50">
        <v>13.808640884763953</v>
      </c>
      <c r="Z212" s="50">
        <v>14.199060068837289</v>
      </c>
    </row>
    <row r="213" spans="1:26" x14ac:dyDescent="0.25">
      <c r="A213" t="str">
        <f t="shared" si="12"/>
        <v>16. Houtindustrie en verv. artikelen v. hout en v. kurk, exclusief meubelen; Verv. artikelen v. riet en vlechtwerk</v>
      </c>
      <c r="B213">
        <v>16</v>
      </c>
      <c r="C213" s="3" t="s">
        <v>160</v>
      </c>
      <c r="D213" s="208"/>
      <c r="E213" s="50">
        <v>99.802338797645106</v>
      </c>
      <c r="F213" s="50">
        <v>96.932783315982874</v>
      </c>
      <c r="G213" s="50">
        <v>95.102346524948402</v>
      </c>
      <c r="H213" s="50">
        <v>103.59937445049457</v>
      </c>
      <c r="I213" s="50">
        <v>112.22370262319339</v>
      </c>
      <c r="J213" s="50">
        <v>101.75486545716798</v>
      </c>
      <c r="K213" s="50">
        <v>87.749709453157053</v>
      </c>
      <c r="L213" s="50">
        <v>96.200098364850447</v>
      </c>
      <c r="M213" s="50">
        <v>104.43475278432012</v>
      </c>
      <c r="N213" s="50">
        <v>99.483601472252204</v>
      </c>
      <c r="O213" s="306">
        <v>83.103518595422074</v>
      </c>
      <c r="P213" s="50">
        <v>86.588495689943699</v>
      </c>
      <c r="Q213" s="50">
        <v>91.115811325280973</v>
      </c>
      <c r="R213" s="50">
        <v>94.880050885441904</v>
      </c>
      <c r="S213" s="50">
        <v>98.956242969554083</v>
      </c>
      <c r="T213" s="50">
        <v>102.15464025289984</v>
      </c>
      <c r="U213" s="306">
        <v>83.833116490676218</v>
      </c>
      <c r="V213" s="50">
        <v>87.006190651925209</v>
      </c>
      <c r="W213" s="50">
        <v>91.196352225103965</v>
      </c>
      <c r="X213" s="50">
        <v>94.591560529770305</v>
      </c>
      <c r="Y213" s="50">
        <v>98.268525677979113</v>
      </c>
      <c r="Z213" s="50">
        <v>101.04692493793955</v>
      </c>
    </row>
    <row r="214" spans="1:26" x14ac:dyDescent="0.25">
      <c r="A214" t="str">
        <f t="shared" si="12"/>
        <v>16. Houtindustrie en verv. artikelen v. hout en v. kurk, exclusief meubelen; Verv. artikelen v. riet en vlechtwerk</v>
      </c>
      <c r="B214">
        <v>16</v>
      </c>
      <c r="C214" s="3" t="s">
        <v>161</v>
      </c>
      <c r="D214" s="208"/>
      <c r="E214" s="50">
        <v>117.02411690841328</v>
      </c>
      <c r="F214" s="50">
        <v>108.48536479140583</v>
      </c>
      <c r="G214" s="50">
        <v>114.55732131213088</v>
      </c>
      <c r="H214" s="50">
        <v>113.51875299891043</v>
      </c>
      <c r="I214" s="50">
        <v>134.32148202534034</v>
      </c>
      <c r="J214" s="50">
        <v>147.50842723695638</v>
      </c>
      <c r="K214" s="50">
        <v>128.39244093898768</v>
      </c>
      <c r="L214" s="50">
        <v>127.15870890423868</v>
      </c>
      <c r="M214" s="50">
        <v>142.21228692281866</v>
      </c>
      <c r="N214" s="50">
        <v>142.82065571648525</v>
      </c>
      <c r="O214" s="306">
        <v>106.22161195775672</v>
      </c>
      <c r="P214" s="50">
        <v>110.67605493288656</v>
      </c>
      <c r="Q214" s="50">
        <v>116.46279865631743</v>
      </c>
      <c r="R214" s="50">
        <v>121.2741905279665</v>
      </c>
      <c r="S214" s="50">
        <v>126.48431521512624</v>
      </c>
      <c r="T214" s="50">
        <v>130.57245637762335</v>
      </c>
      <c r="U214" s="306">
        <v>107.42422432738368</v>
      </c>
      <c r="V214" s="50">
        <v>111.49021930376458</v>
      </c>
      <c r="W214" s="50">
        <v>116.85951577809038</v>
      </c>
      <c r="X214" s="50">
        <v>121.21015468818317</v>
      </c>
      <c r="Y214" s="50">
        <v>125.92183839338195</v>
      </c>
      <c r="Z214" s="50">
        <v>129.48209474394034</v>
      </c>
    </row>
    <row r="215" spans="1:26" x14ac:dyDescent="0.25">
      <c r="A215" t="str">
        <f t="shared" si="12"/>
        <v>16. Houtindustrie en verv. artikelen v. hout en v. kurk, exclusief meubelen; Verv. artikelen v. riet en vlechtwerk</v>
      </c>
      <c r="B215">
        <v>16</v>
      </c>
      <c r="C215" s="3" t="s">
        <v>162</v>
      </c>
      <c r="D215" s="208"/>
      <c r="E215" s="50">
        <v>144.0651496874693</v>
      </c>
      <c r="F215" s="50">
        <v>123.71677640743405</v>
      </c>
      <c r="G215" s="50">
        <v>119.7501505075527</v>
      </c>
      <c r="H215" s="50">
        <v>113.03312240928838</v>
      </c>
      <c r="I215" s="50">
        <v>121.0622551132537</v>
      </c>
      <c r="J215" s="50">
        <v>115.44730091120971</v>
      </c>
      <c r="K215" s="50">
        <v>100.89433583625858</v>
      </c>
      <c r="L215" s="50">
        <v>105.54304671348996</v>
      </c>
      <c r="M215" s="50">
        <v>122.44952722502642</v>
      </c>
      <c r="N215" s="50">
        <v>137.0497918806004</v>
      </c>
      <c r="O215" s="306">
        <v>132.24745988798057</v>
      </c>
      <c r="P215" s="50">
        <v>129.38490960185874</v>
      </c>
      <c r="Q215" s="50">
        <v>123.89579386390848</v>
      </c>
      <c r="R215" s="50">
        <v>116.8001461250109</v>
      </c>
      <c r="S215" s="50">
        <v>111.50564169190581</v>
      </c>
      <c r="T215" s="50">
        <v>107.61966965274092</v>
      </c>
      <c r="U215" s="306">
        <v>133.91337929080066</v>
      </c>
      <c r="V215" s="50">
        <v>130.50105356524293</v>
      </c>
      <c r="W215" s="50">
        <v>124.47459291775489</v>
      </c>
      <c r="X215" s="50">
        <v>116.88567756484055</v>
      </c>
      <c r="Y215" s="50">
        <v>111.14975625666887</v>
      </c>
      <c r="Z215" s="50">
        <v>106.85555114780175</v>
      </c>
    </row>
    <row r="216" spans="1:26" x14ac:dyDescent="0.25">
      <c r="A216" t="str">
        <f t="shared" si="12"/>
        <v>16. Houtindustrie en verv. artikelen v. hout en v. kurk, exclusief meubelen; Verv. artikelen v. riet en vlechtwerk</v>
      </c>
      <c r="B216">
        <v>16</v>
      </c>
      <c r="C216" s="3" t="s">
        <v>163</v>
      </c>
      <c r="D216" s="208"/>
      <c r="E216" s="50">
        <v>105.66615351237398</v>
      </c>
      <c r="F216" s="50">
        <v>94.199259538694022</v>
      </c>
      <c r="G216" s="50">
        <v>97.122427797888648</v>
      </c>
      <c r="H216" s="50">
        <v>90.35909411070142</v>
      </c>
      <c r="I216" s="50">
        <v>108.14269649053766</v>
      </c>
      <c r="J216" s="50">
        <v>113.71524043708025</v>
      </c>
      <c r="K216" s="50">
        <v>89.621584642688546</v>
      </c>
      <c r="L216" s="50">
        <v>85.979223837379081</v>
      </c>
      <c r="M216" s="50">
        <v>98.587953219422943</v>
      </c>
      <c r="N216" s="50">
        <v>109.6309523904154</v>
      </c>
      <c r="O216" s="306">
        <v>90.935617597819501</v>
      </c>
      <c r="P216" s="50">
        <v>90.757621859811437</v>
      </c>
      <c r="Q216" s="50">
        <v>92.776661966129851</v>
      </c>
      <c r="R216" s="50">
        <v>94.920747163647007</v>
      </c>
      <c r="S216" s="50">
        <v>98.045908765826582</v>
      </c>
      <c r="T216" s="50">
        <v>103.86704516973998</v>
      </c>
      <c r="U216" s="306">
        <v>92.399428992994743</v>
      </c>
      <c r="V216" s="50">
        <v>91.856974068908613</v>
      </c>
      <c r="W216" s="50">
        <v>93.532282142789896</v>
      </c>
      <c r="X216" s="50">
        <v>95.318609221297095</v>
      </c>
      <c r="Y216" s="50">
        <v>98.070815331334771</v>
      </c>
      <c r="Z216" s="50">
        <v>103.48605876683158</v>
      </c>
    </row>
    <row r="217" spans="1:26" x14ac:dyDescent="0.25">
      <c r="A217" t="str">
        <f t="shared" si="12"/>
        <v>16. Houtindustrie en verv. artikelen v. hout en v. kurk, exclusief meubelen; Verv. artikelen v. riet en vlechtwerk</v>
      </c>
      <c r="B217">
        <v>16</v>
      </c>
      <c r="C217" s="3" t="s">
        <v>164</v>
      </c>
      <c r="D217" s="208"/>
      <c r="E217" s="50">
        <v>103.07980278018834</v>
      </c>
      <c r="F217" s="50">
        <v>90.236714207108861</v>
      </c>
      <c r="G217" s="50">
        <v>87.601019181826345</v>
      </c>
      <c r="H217" s="50">
        <v>79.046332400902912</v>
      </c>
      <c r="I217" s="50">
        <v>95.398734421384987</v>
      </c>
      <c r="J217" s="50">
        <v>94.115354426528313</v>
      </c>
      <c r="K217" s="50">
        <v>77.434069430054166</v>
      </c>
      <c r="L217" s="50">
        <v>77.087685502314571</v>
      </c>
      <c r="M217" s="50">
        <v>94.090652547230505</v>
      </c>
      <c r="N217" s="50">
        <v>107.91295915509603</v>
      </c>
      <c r="O217" s="306">
        <v>98.001253731272683</v>
      </c>
      <c r="P217" s="50">
        <v>94.58983287580601</v>
      </c>
      <c r="Q217" s="50">
        <v>92.410040987413979</v>
      </c>
      <c r="R217" s="50">
        <v>91.689569313822744</v>
      </c>
      <c r="S217" s="50">
        <v>90.06733024872949</v>
      </c>
      <c r="T217" s="50">
        <v>84.048720971884975</v>
      </c>
      <c r="U217" s="306">
        <v>99.714266262087676</v>
      </c>
      <c r="V217" s="50">
        <v>95.865840682629738</v>
      </c>
      <c r="W217" s="50">
        <v>93.289410890425003</v>
      </c>
      <c r="X217" s="50">
        <v>92.199142350288156</v>
      </c>
      <c r="Y217" s="50">
        <v>90.212766004089332</v>
      </c>
      <c r="Z217" s="50">
        <v>83.854346514616111</v>
      </c>
    </row>
    <row r="218" spans="1:26" x14ac:dyDescent="0.25">
      <c r="A218" t="str">
        <f t="shared" si="12"/>
        <v>16. Houtindustrie en verv. artikelen v. hout en v. kurk, exclusief meubelen; Verv. artikelen v. riet en vlechtwerk</v>
      </c>
      <c r="B218">
        <v>16</v>
      </c>
      <c r="C218" s="3" t="s">
        <v>165</v>
      </c>
      <c r="D218" s="208"/>
      <c r="E218" s="50">
        <v>110.97498088984393</v>
      </c>
      <c r="F218" s="50">
        <v>90.604552648173794</v>
      </c>
      <c r="G218" s="50">
        <v>91.17489099229411</v>
      </c>
      <c r="H218" s="50">
        <v>83.330260340856753</v>
      </c>
      <c r="I218" s="50">
        <v>95.519926111928001</v>
      </c>
      <c r="J218" s="50">
        <v>95.209350057141265</v>
      </c>
      <c r="K218" s="50">
        <v>72.732684958783182</v>
      </c>
      <c r="L218" s="50">
        <v>67.231427073603726</v>
      </c>
      <c r="M218" s="50">
        <v>76.497932382656273</v>
      </c>
      <c r="N218" s="50">
        <v>88.808749518827923</v>
      </c>
      <c r="O218" s="306">
        <v>77.51103161017744</v>
      </c>
      <c r="P218" s="50">
        <v>78.260717452079518</v>
      </c>
      <c r="Q218" s="50">
        <v>81.19244393952961</v>
      </c>
      <c r="R218" s="50">
        <v>82.838679342505486</v>
      </c>
      <c r="S218" s="50">
        <v>84.09014087752827</v>
      </c>
      <c r="T218" s="50">
        <v>86.734302858488874</v>
      </c>
      <c r="U218" s="306">
        <v>79.047444911011496</v>
      </c>
      <c r="V218" s="50">
        <v>79.499043831105112</v>
      </c>
      <c r="W218" s="50">
        <v>82.153761928443089</v>
      </c>
      <c r="X218" s="50">
        <v>83.490828039442874</v>
      </c>
      <c r="Y218" s="50">
        <v>84.419824033076253</v>
      </c>
      <c r="Z218" s="50">
        <v>86.732929490989932</v>
      </c>
    </row>
    <row r="219" spans="1:26" x14ac:dyDescent="0.25">
      <c r="A219" t="str">
        <f t="shared" si="12"/>
        <v>16. Houtindustrie en verv. artikelen v. hout en v. kurk, exclusief meubelen; Verv. artikelen v. riet en vlechtwerk</v>
      </c>
      <c r="B219">
        <v>16</v>
      </c>
      <c r="C219" s="3" t="s">
        <v>166</v>
      </c>
      <c r="D219" s="206"/>
      <c r="E219" s="50">
        <v>72.895196214150701</v>
      </c>
      <c r="F219" s="50">
        <v>64.961314038745257</v>
      </c>
      <c r="G219" s="50">
        <v>67.69969135254307</v>
      </c>
      <c r="H219" s="50">
        <v>64.741001299848207</v>
      </c>
      <c r="I219" s="50">
        <v>85.675642702415772</v>
      </c>
      <c r="J219" s="50">
        <v>91.093299128079408</v>
      </c>
      <c r="K219" s="50">
        <v>68.268918354404292</v>
      </c>
      <c r="L219" s="50">
        <v>62.318414090268888</v>
      </c>
      <c r="M219" s="50">
        <v>76.260348814916654</v>
      </c>
      <c r="N219" s="50">
        <v>82.870922147264437</v>
      </c>
      <c r="O219" s="306">
        <v>66.733684406190818</v>
      </c>
      <c r="P219" s="50">
        <v>66.122277819810023</v>
      </c>
      <c r="Q219" s="50">
        <v>62.861735292427539</v>
      </c>
      <c r="R219" s="50">
        <v>60.808528029942018</v>
      </c>
      <c r="S219" s="50">
        <v>61.820599381034313</v>
      </c>
      <c r="T219" s="50">
        <v>62.257987086397506</v>
      </c>
      <c r="U219" s="306">
        <v>68.362112209485829</v>
      </c>
      <c r="V219" s="50">
        <v>67.470190500796562</v>
      </c>
      <c r="W219" s="50">
        <v>63.89167246655262</v>
      </c>
      <c r="X219" s="50">
        <v>61.562485081255701</v>
      </c>
      <c r="Y219" s="50">
        <v>62.34169758051852</v>
      </c>
      <c r="Z219" s="50">
        <v>62.536597499774082</v>
      </c>
    </row>
    <row r="220" spans="1:26" x14ac:dyDescent="0.25">
      <c r="A220" t="str">
        <f t="shared" si="12"/>
        <v>16. Houtindustrie en verv. artikelen v. hout en v. kurk, exclusief meubelen; Verv. artikelen v. riet en vlechtwerk</v>
      </c>
      <c r="B220">
        <v>16</v>
      </c>
      <c r="C220" s="3" t="s">
        <v>167</v>
      </c>
      <c r="D220" s="206"/>
      <c r="E220" s="50">
        <v>76.931150192604335</v>
      </c>
      <c r="F220" s="50">
        <v>67.07989198208243</v>
      </c>
      <c r="G220" s="50">
        <v>69.375912245660118</v>
      </c>
      <c r="H220" s="50">
        <v>66.138371965605273</v>
      </c>
      <c r="I220" s="50">
        <v>89.008525676860998</v>
      </c>
      <c r="J220" s="50">
        <v>94.055166355332233</v>
      </c>
      <c r="K220" s="50">
        <v>83.289715478298731</v>
      </c>
      <c r="L220" s="50">
        <v>82.810061943859509</v>
      </c>
      <c r="M220" s="50">
        <v>99.094476907587236</v>
      </c>
      <c r="N220" s="50">
        <v>119.05652286954452</v>
      </c>
      <c r="O220" s="306">
        <v>102.26665075490035</v>
      </c>
      <c r="P220" s="50">
        <v>97.578751596806541</v>
      </c>
      <c r="Q220" s="50">
        <v>95.375395269649701</v>
      </c>
      <c r="R220" s="50">
        <v>94.63508192570248</v>
      </c>
      <c r="S220" s="50">
        <v>86.796811879940975</v>
      </c>
      <c r="T220" s="50">
        <v>83.039302860708816</v>
      </c>
      <c r="U220" s="306">
        <v>104.08150417487936</v>
      </c>
      <c r="V220" s="50">
        <v>98.921010759749649</v>
      </c>
      <c r="W220" s="50">
        <v>96.308229568542814</v>
      </c>
      <c r="X220" s="50">
        <v>95.185976941083226</v>
      </c>
      <c r="Y220" s="50">
        <v>86.959762192268769</v>
      </c>
      <c r="Z220" s="50">
        <v>82.868986079003434</v>
      </c>
    </row>
    <row r="221" spans="1:26" x14ac:dyDescent="0.25">
      <c r="A221" t="str">
        <f t="shared" si="12"/>
        <v>16. Houtindustrie en verv. artikelen v. hout en v. kurk, exclusief meubelen; Verv. artikelen v. riet en vlechtwerk</v>
      </c>
      <c r="B221">
        <v>16</v>
      </c>
      <c r="C221" s="3" t="s">
        <v>168</v>
      </c>
      <c r="D221" s="206"/>
      <c r="E221" s="50">
        <v>37.917774310554556</v>
      </c>
      <c r="F221" s="50">
        <v>41.8516668709755</v>
      </c>
      <c r="G221" s="50">
        <v>46.313459360277591</v>
      </c>
      <c r="H221" s="50">
        <v>51.337650975687197</v>
      </c>
      <c r="I221" s="50">
        <v>54.203096709501089</v>
      </c>
      <c r="J221" s="50">
        <v>63.384591552691546</v>
      </c>
      <c r="K221" s="50">
        <v>61.332637660900708</v>
      </c>
      <c r="L221" s="50">
        <v>60.780443659026034</v>
      </c>
      <c r="M221" s="50">
        <v>65.518702279954439</v>
      </c>
      <c r="N221" s="50">
        <v>75.399131097385037</v>
      </c>
      <c r="O221" s="306">
        <v>77.231077294414646</v>
      </c>
      <c r="P221" s="50">
        <v>86.045144080593403</v>
      </c>
      <c r="Q221" s="50">
        <v>89.784422798590199</v>
      </c>
      <c r="R221" s="50">
        <v>89.062338019930564</v>
      </c>
      <c r="S221" s="50">
        <v>93.083776202877488</v>
      </c>
      <c r="T221" s="50">
        <v>89.978127528098526</v>
      </c>
      <c r="U221" s="306">
        <v>77.836182936455415</v>
      </c>
      <c r="V221" s="50">
        <v>86.379276898603052</v>
      </c>
      <c r="W221" s="50">
        <v>89.779659461897666</v>
      </c>
      <c r="X221" s="50">
        <v>88.708413318058689</v>
      </c>
      <c r="Y221" s="50">
        <v>92.350334656900813</v>
      </c>
      <c r="Z221" s="50">
        <v>88.919127390641492</v>
      </c>
    </row>
    <row r="222" spans="1:26" x14ac:dyDescent="0.25">
      <c r="A222" t="str">
        <f t="shared" si="12"/>
        <v>16. Houtindustrie en verv. artikelen v. hout en v. kurk, exclusief meubelen; Verv. artikelen v. riet en vlechtwerk</v>
      </c>
      <c r="B222">
        <v>16</v>
      </c>
      <c r="C222" s="3" t="s">
        <v>169</v>
      </c>
      <c r="D222" s="206"/>
      <c r="E222" s="50">
        <v>10.006329295028515</v>
      </c>
      <c r="F222" s="50">
        <v>7.6355347508972962</v>
      </c>
      <c r="G222" s="50">
        <v>7.9168793108782083</v>
      </c>
      <c r="H222" s="50">
        <v>6.4015404423863593</v>
      </c>
      <c r="I222" s="50">
        <v>9.6844849976726692</v>
      </c>
      <c r="J222" s="50">
        <v>10.435351665264061</v>
      </c>
      <c r="K222" s="50">
        <v>10.507308130459872</v>
      </c>
      <c r="L222" s="50">
        <v>10.349612825339904</v>
      </c>
      <c r="M222" s="50">
        <v>12.877520073539817</v>
      </c>
      <c r="N222" s="50">
        <v>12.324521076688248</v>
      </c>
      <c r="O222" s="306">
        <v>13.121621915116954</v>
      </c>
      <c r="P222" s="50">
        <v>17.558484810087236</v>
      </c>
      <c r="Q222" s="50">
        <v>17.508893748943674</v>
      </c>
      <c r="R222" s="50">
        <v>19.720565599090516</v>
      </c>
      <c r="S222" s="50">
        <v>20.748934277013984</v>
      </c>
      <c r="T222" s="50">
        <v>22.698520807441501</v>
      </c>
      <c r="U222" s="306">
        <v>13.214101042873986</v>
      </c>
      <c r="V222" s="50">
        <v>17.612901261538951</v>
      </c>
      <c r="W222" s="50">
        <v>17.494290432001417</v>
      </c>
      <c r="X222" s="50">
        <v>19.626856732824212</v>
      </c>
      <c r="Y222" s="50">
        <v>20.569367687692154</v>
      </c>
      <c r="Z222" s="50">
        <v>22.413850127549214</v>
      </c>
    </row>
    <row r="223" spans="1:26" x14ac:dyDescent="0.25">
      <c r="A223" t="str">
        <f t="shared" si="12"/>
        <v>16. Houtindustrie en verv. artikelen v. hout en v. kurk, exclusief meubelen; Verv. artikelen v. riet en vlechtwerk</v>
      </c>
      <c r="B223">
        <v>16</v>
      </c>
      <c r="C223" s="3" t="s">
        <v>26</v>
      </c>
      <c r="D223" s="208"/>
      <c r="E223" s="50">
        <v>124.85525379818739</v>
      </c>
      <c r="F223" s="50">
        <v>116.56709360395523</v>
      </c>
      <c r="G223" s="50">
        <v>123.60625091681592</v>
      </c>
      <c r="H223" s="50">
        <v>123.87756338367883</v>
      </c>
      <c r="I223" s="50">
        <v>152.89610738403474</v>
      </c>
      <c r="J223" s="50">
        <v>167.87510957328783</v>
      </c>
      <c r="K223" s="50">
        <v>155.12966126965932</v>
      </c>
      <c r="L223" s="50">
        <v>153.94011842822545</v>
      </c>
      <c r="M223" s="50">
        <v>177.49069926108149</v>
      </c>
      <c r="N223" s="50">
        <v>206.78017504361782</v>
      </c>
      <c r="O223" s="306">
        <v>192.61934996443196</v>
      </c>
      <c r="P223" s="50">
        <v>201.18238048748719</v>
      </c>
      <c r="Q223" s="50">
        <v>202.66871181718358</v>
      </c>
      <c r="R223" s="50">
        <v>203.41798554472356</v>
      </c>
      <c r="S223" s="50">
        <v>200.62952235983244</v>
      </c>
      <c r="T223" s="50">
        <v>195.71595119624882</v>
      </c>
      <c r="U223" s="306">
        <v>195.13178815420875</v>
      </c>
      <c r="V223" s="50">
        <v>202.91318891989167</v>
      </c>
      <c r="W223" s="50">
        <v>203.58217946244187</v>
      </c>
      <c r="X223" s="50">
        <v>203.52124699196614</v>
      </c>
      <c r="Y223" s="50">
        <v>199.87946453686175</v>
      </c>
      <c r="Z223" s="50">
        <v>194.20196359719415</v>
      </c>
    </row>
    <row r="224" spans="1:26" x14ac:dyDescent="0.25">
      <c r="A224" t="str">
        <f t="shared" si="12"/>
        <v>16. Houtindustrie en verv. artikelen v. hout en v. kurk, exclusief meubelen; Verv. artikelen v. riet en vlechtwerk</v>
      </c>
      <c r="B224">
        <v>16</v>
      </c>
      <c r="C224" s="3" t="s">
        <v>19</v>
      </c>
      <c r="D224" s="208"/>
      <c r="E224" s="50">
        <v>891.68274025075743</v>
      </c>
      <c r="F224" s="50">
        <v>795.96425493285676</v>
      </c>
      <c r="G224" s="50">
        <v>807.32775520500047</v>
      </c>
      <c r="H224" s="50">
        <v>784.26948519964571</v>
      </c>
      <c r="I224" s="50">
        <v>921.27909789247121</v>
      </c>
      <c r="J224" s="50">
        <v>944.32348844301373</v>
      </c>
      <c r="K224" s="50">
        <v>792.62249586827704</v>
      </c>
      <c r="L224" s="50">
        <v>789.06094038246204</v>
      </c>
      <c r="M224" s="50">
        <v>910.61161014181062</v>
      </c>
      <c r="N224" s="50">
        <v>991.23062228495837</v>
      </c>
      <c r="O224" s="306">
        <v>859.1027876721879</v>
      </c>
      <c r="P224" s="50">
        <v>869.78342153692256</v>
      </c>
      <c r="Q224" s="50">
        <v>876.24411559076668</v>
      </c>
      <c r="R224" s="50">
        <v>880.02130077462095</v>
      </c>
      <c r="S224" s="50">
        <v>885.56642053932478</v>
      </c>
      <c r="T224" s="50">
        <v>887.38891551630286</v>
      </c>
      <c r="U224" s="306">
        <v>871.60594551354779</v>
      </c>
      <c r="V224" s="50">
        <v>878.82876509013875</v>
      </c>
      <c r="W224" s="50">
        <v>881.79463064981655</v>
      </c>
      <c r="X224" s="50">
        <v>882.07166016774602</v>
      </c>
      <c r="Y224" s="50">
        <v>884.07332869867446</v>
      </c>
      <c r="Z224" s="50">
        <v>882.39552676792482</v>
      </c>
    </row>
    <row r="225" spans="1:26" x14ac:dyDescent="0.25">
      <c r="A225" t="str">
        <f t="shared" si="12"/>
        <v>16. Houtindustrie en verv. artikelen v. hout en v. kurk, exclusief meubelen; Verv. artikelen v. riet en vlechtwerk</v>
      </c>
      <c r="B225">
        <v>16</v>
      </c>
      <c r="C225" s="3" t="s">
        <v>20</v>
      </c>
      <c r="D225" s="208"/>
      <c r="E225" s="207">
        <v>0.14002205959832284</v>
      </c>
      <c r="F225" s="207">
        <v>0.14644764872486415</v>
      </c>
      <c r="G225" s="207">
        <v>0.15310541489488275</v>
      </c>
      <c r="H225" s="207">
        <v>0.15795280285850244</v>
      </c>
      <c r="I225" s="207">
        <v>0.16596068198421265</v>
      </c>
      <c r="J225" s="207">
        <v>0.17777288358047491</v>
      </c>
      <c r="K225" s="207">
        <v>0.19571695489127239</v>
      </c>
      <c r="L225" s="207">
        <v>0.19509281292470243</v>
      </c>
      <c r="M225" s="207">
        <v>0.19491372313322544</v>
      </c>
      <c r="N225" s="207">
        <v>0.20860955099122511</v>
      </c>
      <c r="O225" s="307">
        <v>0.22420989982624837</v>
      </c>
      <c r="P225" s="207">
        <v>0.23130169592333044</v>
      </c>
      <c r="Q225" s="207">
        <v>0.23129252249590704</v>
      </c>
      <c r="R225" s="207">
        <v>0.23115120664200856</v>
      </c>
      <c r="S225" s="207">
        <v>0.22655502479152914</v>
      </c>
      <c r="T225" s="207">
        <v>0.22055262103694057</v>
      </c>
      <c r="U225" s="307">
        <v>0.22387615545605033</v>
      </c>
      <c r="V225" s="207">
        <v>0.23089047261565168</v>
      </c>
      <c r="W225" s="207">
        <v>0.23087255511231347</v>
      </c>
      <c r="X225" s="207">
        <v>0.23073096686187825</v>
      </c>
      <c r="Y225" s="207">
        <v>0.22608923722546573</v>
      </c>
      <c r="Z225" s="207">
        <v>0.22008493663666362</v>
      </c>
    </row>
    <row r="226" spans="1:26" x14ac:dyDescent="0.25">
      <c r="A226" t="str">
        <f t="shared" si="12"/>
        <v>16. Houtindustrie en verv. artikelen v. hout en v. kurk, exclusief meubelen; Verv. artikelen v. riet en vlechtwerk</v>
      </c>
      <c r="B226">
        <v>16</v>
      </c>
      <c r="C226" s="3" t="s">
        <v>29</v>
      </c>
      <c r="D226" s="208"/>
      <c r="E226" s="50">
        <v>794.68274025075743</v>
      </c>
      <c r="F226" s="50">
        <v>795.96425493285676</v>
      </c>
      <c r="G226" s="50">
        <v>807.32775520500047</v>
      </c>
      <c r="H226" s="50">
        <v>784.26948519964571</v>
      </c>
      <c r="I226" s="50">
        <v>835.27909789247121</v>
      </c>
      <c r="J226" s="50">
        <v>794.32348844301373</v>
      </c>
      <c r="K226" s="50">
        <v>792.62249586827704</v>
      </c>
      <c r="L226" s="50">
        <v>789.06094038246204</v>
      </c>
      <c r="M226" s="50">
        <v>888.61161014181062</v>
      </c>
      <c r="N226" s="50">
        <v>791.81919165389718</v>
      </c>
      <c r="O226" s="306">
        <v>859.1027876721879</v>
      </c>
      <c r="P226" s="50">
        <v>869.78342153692256</v>
      </c>
      <c r="Q226" s="50">
        <v>876.24411559076668</v>
      </c>
      <c r="R226" s="50">
        <v>880.02130077462095</v>
      </c>
      <c r="S226" s="50">
        <v>885.56642053932478</v>
      </c>
      <c r="T226" s="50">
        <v>887.38891551630286</v>
      </c>
      <c r="U226" s="306">
        <v>847.45912360084867</v>
      </c>
      <c r="V226" s="50">
        <v>854.77338219723822</v>
      </c>
      <c r="W226" s="50">
        <v>857.83034051607456</v>
      </c>
      <c r="X226" s="50">
        <v>858.19811784371552</v>
      </c>
      <c r="Y226" s="50">
        <v>860.29019054117839</v>
      </c>
      <c r="Z226" s="50">
        <v>858.70245043507566</v>
      </c>
    </row>
    <row r="227" spans="1:26" x14ac:dyDescent="0.25">
      <c r="A227" t="str">
        <f t="shared" si="12"/>
        <v>17. Verv. papier en papierwaren</v>
      </c>
      <c r="B227">
        <v>17</v>
      </c>
      <c r="C227" s="3" t="s">
        <v>25</v>
      </c>
      <c r="D227" s="50">
        <v>8892</v>
      </c>
      <c r="E227" s="50">
        <v>8941</v>
      </c>
      <c r="F227" s="50">
        <v>8871</v>
      </c>
      <c r="G227" s="50">
        <v>8893</v>
      </c>
      <c r="H227" s="50">
        <v>8969</v>
      </c>
      <c r="I227" s="50">
        <v>9100</v>
      </c>
      <c r="J227" s="50">
        <v>8987</v>
      </c>
      <c r="K227" s="50">
        <v>8862</v>
      </c>
      <c r="L227" s="50">
        <v>8793</v>
      </c>
      <c r="M227" s="50">
        <v>8913</v>
      </c>
      <c r="N227" s="50">
        <v>8241.3153863783064</v>
      </c>
      <c r="O227" s="306">
        <v>8178.9253148854332</v>
      </c>
      <c r="P227" s="50">
        <v>8117.0075613222116</v>
      </c>
      <c r="Q227" s="50">
        <v>8055.5585500519846</v>
      </c>
      <c r="R227" s="50">
        <v>7994.5747325070997</v>
      </c>
      <c r="S227" s="50">
        <v>7934.052586983993</v>
      </c>
      <c r="T227" s="50">
        <v>7873.9886184398092</v>
      </c>
      <c r="U227" s="306">
        <v>8143.6059372366726</v>
      </c>
      <c r="V227" s="50">
        <v>8047.0549362315314</v>
      </c>
      <c r="W227" s="50">
        <v>7951.6486487435914</v>
      </c>
      <c r="X227" s="50">
        <v>7857.3735029918935</v>
      </c>
      <c r="Y227" s="50">
        <v>7764.216088103205</v>
      </c>
      <c r="Z227" s="50">
        <v>7672.1631522042771</v>
      </c>
    </row>
    <row r="228" spans="1:26" x14ac:dyDescent="0.25">
      <c r="A228" t="str">
        <f t="shared" si="12"/>
        <v>17. Verv. papier en papierwaren</v>
      </c>
      <c r="B228">
        <v>17</v>
      </c>
      <c r="C228" s="3" t="s">
        <v>154</v>
      </c>
      <c r="D228" s="206"/>
      <c r="E228" s="50">
        <v>49</v>
      </c>
      <c r="F228" s="50">
        <v>-70</v>
      </c>
      <c r="G228" s="50">
        <v>22</v>
      </c>
      <c r="H228" s="50">
        <v>76</v>
      </c>
      <c r="I228" s="50">
        <v>131</v>
      </c>
      <c r="J228" s="50">
        <v>-113</v>
      </c>
      <c r="K228" s="50">
        <v>-125</v>
      </c>
      <c r="L228" s="50">
        <v>-69</v>
      </c>
      <c r="M228" s="50">
        <v>120</v>
      </c>
      <c r="N228" s="50">
        <v>-671.68461362169364</v>
      </c>
      <c r="O228" s="306">
        <v>-62.390071492873176</v>
      </c>
      <c r="P228" s="50">
        <v>-61.917753563221595</v>
      </c>
      <c r="Q228" s="50">
        <v>-61.449011270226947</v>
      </c>
      <c r="R228" s="50">
        <v>-60.983817544884914</v>
      </c>
      <c r="S228" s="50">
        <v>-60.522145523106701</v>
      </c>
      <c r="T228" s="50">
        <v>-60.063968544183808</v>
      </c>
      <c r="U228" s="306">
        <v>-97.709449141633741</v>
      </c>
      <c r="V228" s="50">
        <v>-96.551001005141188</v>
      </c>
      <c r="W228" s="50">
        <v>-95.406287487940062</v>
      </c>
      <c r="X228" s="50">
        <v>-94.275145751697892</v>
      </c>
      <c r="Y228" s="50">
        <v>-93.157414888688436</v>
      </c>
      <c r="Z228" s="50">
        <v>-92.052935898927899</v>
      </c>
    </row>
    <row r="229" spans="1:26" x14ac:dyDescent="0.25">
      <c r="A229" t="str">
        <f t="shared" si="12"/>
        <v>17. Verv. papier en papierwaren</v>
      </c>
      <c r="B229">
        <v>17</v>
      </c>
      <c r="C229" s="3" t="s">
        <v>155</v>
      </c>
      <c r="D229" s="206"/>
      <c r="E229" s="207">
        <v>1.005510571300045</v>
      </c>
      <c r="F229" s="207">
        <v>0.99217089810983117</v>
      </c>
      <c r="G229" s="207">
        <v>1.0024799909818509</v>
      </c>
      <c r="H229" s="207">
        <v>1.008546047453053</v>
      </c>
      <c r="I229" s="207">
        <v>1.0146058646448879</v>
      </c>
      <c r="J229" s="207">
        <v>0.9875824175824176</v>
      </c>
      <c r="K229" s="207">
        <v>0.98609102036274621</v>
      </c>
      <c r="L229" s="207">
        <v>0.99221394719025047</v>
      </c>
      <c r="M229" s="207">
        <v>1.0136472193790516</v>
      </c>
      <c r="N229" s="207">
        <v>0.92463989525168921</v>
      </c>
      <c r="O229" s="307">
        <v>0.99242959787754337</v>
      </c>
      <c r="P229" s="207">
        <v>0.99242959787754359</v>
      </c>
      <c r="Q229" s="207">
        <v>0.99242959787754381</v>
      </c>
      <c r="R229" s="207">
        <v>0.9924295978775437</v>
      </c>
      <c r="S229" s="207">
        <v>0.99242959787754381</v>
      </c>
      <c r="T229" s="207">
        <v>0.9924295978775437</v>
      </c>
      <c r="U229" s="307">
        <v>0.98814394977491904</v>
      </c>
      <c r="V229" s="207">
        <v>0.98814394977491959</v>
      </c>
      <c r="W229" s="207">
        <v>0.98814394977491982</v>
      </c>
      <c r="X229" s="207">
        <v>0.98814394977491948</v>
      </c>
      <c r="Y229" s="207">
        <v>0.98814394977491948</v>
      </c>
      <c r="Z229" s="207">
        <v>0.98814394977491971</v>
      </c>
    </row>
    <row r="230" spans="1:26" x14ac:dyDescent="0.25">
      <c r="A230" t="str">
        <f t="shared" si="12"/>
        <v>17. Verv. papier en papierwaren</v>
      </c>
      <c r="B230">
        <v>17</v>
      </c>
      <c r="C230" s="3" t="s">
        <v>8</v>
      </c>
      <c r="D230" s="50">
        <v>14</v>
      </c>
      <c r="E230" s="50">
        <v>14</v>
      </c>
      <c r="F230" s="50">
        <v>15</v>
      </c>
      <c r="G230" s="50">
        <v>17</v>
      </c>
      <c r="H230" s="50">
        <v>23</v>
      </c>
      <c r="I230" s="50">
        <v>10</v>
      </c>
      <c r="J230" s="50">
        <v>15</v>
      </c>
      <c r="K230" s="50">
        <v>20</v>
      </c>
      <c r="L230" s="50">
        <v>22</v>
      </c>
      <c r="M230" s="50">
        <v>26</v>
      </c>
      <c r="N230" s="50">
        <v>8.7261015717072929</v>
      </c>
      <c r="O230" s="306">
        <v>10.535963381764617</v>
      </c>
      <c r="P230" s="50">
        <v>12.363893738998174</v>
      </c>
      <c r="Q230" s="50">
        <v>14.033032224227036</v>
      </c>
      <c r="R230" s="50">
        <v>15.454822927566514</v>
      </c>
      <c r="S230" s="50">
        <v>16.626590164527734</v>
      </c>
      <c r="T230" s="50">
        <v>16.856825086073236</v>
      </c>
      <c r="U230" s="306">
        <v>10.490465513126974</v>
      </c>
      <c r="V230" s="50">
        <v>12.257341315971342</v>
      </c>
      <c r="W230" s="50">
        <v>13.852017961290839</v>
      </c>
      <c r="X230" s="50">
        <v>15.189590469487165</v>
      </c>
      <c r="Y230" s="50">
        <v>16.270681020882524</v>
      </c>
      <c r="Z230" s="50">
        <v>16.424752251438953</v>
      </c>
    </row>
    <row r="231" spans="1:26" x14ac:dyDescent="0.25">
      <c r="A231" t="str">
        <f t="shared" si="12"/>
        <v>17. Verv. papier en papierwaren</v>
      </c>
      <c r="B231">
        <v>17</v>
      </c>
      <c r="C231" s="3" t="s">
        <v>9</v>
      </c>
      <c r="D231" s="50">
        <v>402</v>
      </c>
      <c r="E231" s="50">
        <v>432</v>
      </c>
      <c r="F231" s="50">
        <v>396</v>
      </c>
      <c r="G231" s="50">
        <v>350</v>
      </c>
      <c r="H231" s="50">
        <v>349</v>
      </c>
      <c r="I231" s="50">
        <v>369</v>
      </c>
      <c r="J231" s="50">
        <v>329</v>
      </c>
      <c r="K231" s="50">
        <v>325</v>
      </c>
      <c r="L231" s="50">
        <v>328</v>
      </c>
      <c r="M231" s="50">
        <v>359</v>
      </c>
      <c r="N231" s="50">
        <v>180.42206601956156</v>
      </c>
      <c r="O231" s="306">
        <v>217.84301560364455</v>
      </c>
      <c r="P231" s="50">
        <v>255.63755293303609</v>
      </c>
      <c r="Q231" s="50">
        <v>290.14888786342146</v>
      </c>
      <c r="R231" s="50">
        <v>319.54602632621902</v>
      </c>
      <c r="S231" s="50">
        <v>343.7736455040706</v>
      </c>
      <c r="T231" s="50">
        <v>348.53401413761651</v>
      </c>
      <c r="U231" s="306">
        <v>216.90229546743785</v>
      </c>
      <c r="V231" s="50">
        <v>253.43446050465747</v>
      </c>
      <c r="W231" s="50">
        <v>286.4062122791895</v>
      </c>
      <c r="X231" s="50">
        <v>314.06204385490787</v>
      </c>
      <c r="Y231" s="50">
        <v>336.41481951699717</v>
      </c>
      <c r="Z231" s="50">
        <v>339.60041728969509</v>
      </c>
    </row>
    <row r="232" spans="1:26" x14ac:dyDescent="0.25">
      <c r="A232" t="str">
        <f t="shared" si="12"/>
        <v>17. Verv. papier en papierwaren</v>
      </c>
      <c r="B232">
        <v>17</v>
      </c>
      <c r="C232" s="3" t="s">
        <v>10</v>
      </c>
      <c r="D232" s="50">
        <v>757</v>
      </c>
      <c r="E232" s="50">
        <v>748</v>
      </c>
      <c r="F232" s="50">
        <v>731</v>
      </c>
      <c r="G232" s="50">
        <v>762</v>
      </c>
      <c r="H232" s="50">
        <v>770</v>
      </c>
      <c r="I232" s="50">
        <v>752</v>
      </c>
      <c r="J232" s="50">
        <v>766</v>
      </c>
      <c r="K232" s="50">
        <v>747</v>
      </c>
      <c r="L232" s="50">
        <v>704</v>
      </c>
      <c r="M232" s="50">
        <v>734</v>
      </c>
      <c r="N232" s="50">
        <v>370.41309569446122</v>
      </c>
      <c r="O232" s="306">
        <v>447.23967287024692</v>
      </c>
      <c r="P232" s="50">
        <v>524.83323934122359</v>
      </c>
      <c r="Q232" s="50">
        <v>595.6862712909101</v>
      </c>
      <c r="R232" s="50">
        <v>656.03967097641714</v>
      </c>
      <c r="S232" s="50">
        <v>705.77985863174263</v>
      </c>
      <c r="T232" s="50">
        <v>715.55306942075663</v>
      </c>
      <c r="U232" s="306">
        <v>445.30834004870241</v>
      </c>
      <c r="V232" s="50">
        <v>520.31021006603351</v>
      </c>
      <c r="W232" s="50">
        <v>588.0024215272947</v>
      </c>
      <c r="X232" s="50">
        <v>644.78085453146934</v>
      </c>
      <c r="Y232" s="50">
        <v>690.67191992621201</v>
      </c>
      <c r="Z232" s="50">
        <v>697.21206858238861</v>
      </c>
    </row>
    <row r="233" spans="1:26" x14ac:dyDescent="0.25">
      <c r="A233" t="str">
        <f t="shared" si="12"/>
        <v>17. Verv. papier en papierwaren</v>
      </c>
      <c r="B233">
        <v>17</v>
      </c>
      <c r="C233" s="3" t="s">
        <v>11</v>
      </c>
      <c r="D233" s="50">
        <v>971</v>
      </c>
      <c r="E233" s="50">
        <v>964</v>
      </c>
      <c r="F233" s="50">
        <v>957</v>
      </c>
      <c r="G233" s="50">
        <v>910</v>
      </c>
      <c r="H233" s="50">
        <v>872</v>
      </c>
      <c r="I233" s="50">
        <v>878</v>
      </c>
      <c r="J233" s="50">
        <v>836</v>
      </c>
      <c r="K233" s="50">
        <v>830</v>
      </c>
      <c r="L233" s="50">
        <v>870</v>
      </c>
      <c r="M233" s="50">
        <v>900</v>
      </c>
      <c r="N233" s="50">
        <v>890.00527042791316</v>
      </c>
      <c r="O233" s="306">
        <v>807.87080396934937</v>
      </c>
      <c r="P233" s="50">
        <v>713.89457133074256</v>
      </c>
      <c r="Q233" s="50">
        <v>642.02697963637411</v>
      </c>
      <c r="R233" s="50">
        <v>601.77967938303595</v>
      </c>
      <c r="S233" s="50">
        <v>583.04452827180239</v>
      </c>
      <c r="T233" s="50">
        <v>658.83644979845496</v>
      </c>
      <c r="U233" s="306">
        <v>804.38214342798585</v>
      </c>
      <c r="V233" s="50">
        <v>707.74220558199943</v>
      </c>
      <c r="W233" s="50">
        <v>633.74537387597445</v>
      </c>
      <c r="X233" s="50">
        <v>591.4520616333507</v>
      </c>
      <c r="Y233" s="50">
        <v>570.56386466544598</v>
      </c>
      <c r="Z233" s="50">
        <v>641.94920496015948</v>
      </c>
    </row>
    <row r="234" spans="1:26" x14ac:dyDescent="0.25">
      <c r="A234" t="str">
        <f t="shared" si="12"/>
        <v>17. Verv. papier en papierwaren</v>
      </c>
      <c r="B234">
        <v>17</v>
      </c>
      <c r="C234" s="3" t="s">
        <v>12</v>
      </c>
      <c r="D234" s="50">
        <v>1122</v>
      </c>
      <c r="E234" s="50">
        <v>1082</v>
      </c>
      <c r="F234" s="50">
        <v>1059</v>
      </c>
      <c r="G234" s="50">
        <v>1090</v>
      </c>
      <c r="H234" s="50">
        <v>1082</v>
      </c>
      <c r="I234" s="50">
        <v>1057</v>
      </c>
      <c r="J234" s="50">
        <v>1071</v>
      </c>
      <c r="K234" s="50">
        <v>1053</v>
      </c>
      <c r="L234" s="50">
        <v>999</v>
      </c>
      <c r="M234" s="50">
        <v>1004</v>
      </c>
      <c r="N234" s="50">
        <v>968.89210121584188</v>
      </c>
      <c r="O234" s="306">
        <v>948.19911744322326</v>
      </c>
      <c r="P234" s="50">
        <v>948.63480478152962</v>
      </c>
      <c r="Q234" s="50">
        <v>968.83676730614172</v>
      </c>
      <c r="R234" s="50">
        <v>952.34003310687103</v>
      </c>
      <c r="S234" s="50">
        <v>941.76405411623182</v>
      </c>
      <c r="T234" s="50">
        <v>854.85300910916089</v>
      </c>
      <c r="U234" s="306">
        <v>944.10447157890098</v>
      </c>
      <c r="V234" s="50">
        <v>940.45944035744594</v>
      </c>
      <c r="W234" s="50">
        <v>956.33959131899996</v>
      </c>
      <c r="X234" s="50">
        <v>935.99617144684771</v>
      </c>
      <c r="Y234" s="50">
        <v>921.60463268949809</v>
      </c>
      <c r="Z234" s="50">
        <v>832.94148300887423</v>
      </c>
    </row>
    <row r="235" spans="1:26" x14ac:dyDescent="0.25">
      <c r="A235" t="str">
        <f t="shared" si="12"/>
        <v>17. Verv. papier en papierwaren</v>
      </c>
      <c r="B235">
        <v>17</v>
      </c>
      <c r="C235" s="3" t="s">
        <v>13</v>
      </c>
      <c r="D235" s="50">
        <v>1338</v>
      </c>
      <c r="E235" s="50">
        <v>1292</v>
      </c>
      <c r="F235" s="50">
        <v>1195</v>
      </c>
      <c r="G235" s="50">
        <v>1166</v>
      </c>
      <c r="H235" s="50">
        <v>1160</v>
      </c>
      <c r="I235" s="50">
        <v>1126</v>
      </c>
      <c r="J235" s="50">
        <v>1095</v>
      </c>
      <c r="K235" s="50">
        <v>1120</v>
      </c>
      <c r="L235" s="50">
        <v>1109</v>
      </c>
      <c r="M235" s="50">
        <v>1122</v>
      </c>
      <c r="N235" s="50">
        <v>1121.6089146642678</v>
      </c>
      <c r="O235" s="306">
        <v>1131.292582407988</v>
      </c>
      <c r="P235" s="50">
        <v>1106.9130219370086</v>
      </c>
      <c r="Q235" s="50">
        <v>1072.4165080872519</v>
      </c>
      <c r="R235" s="50">
        <v>1062.3882147103318</v>
      </c>
      <c r="S235" s="50">
        <v>1025.2385952765342</v>
      </c>
      <c r="T235" s="50">
        <v>1003.3421987753169</v>
      </c>
      <c r="U235" s="306">
        <v>1126.4072767705118</v>
      </c>
      <c r="V235" s="50">
        <v>1097.3736108860055</v>
      </c>
      <c r="W235" s="50">
        <v>1058.5832409308584</v>
      </c>
      <c r="X235" s="50">
        <v>1044.1557290362612</v>
      </c>
      <c r="Y235" s="50">
        <v>1003.2923160415218</v>
      </c>
      <c r="Z235" s="50">
        <v>977.62460926961376</v>
      </c>
    </row>
    <row r="236" spans="1:26" x14ac:dyDescent="0.25">
      <c r="A236" t="str">
        <f t="shared" si="12"/>
        <v>17. Verv. papier en papierwaren</v>
      </c>
      <c r="B236">
        <v>17</v>
      </c>
      <c r="C236" s="3" t="s">
        <v>14</v>
      </c>
      <c r="D236" s="50">
        <v>1664</v>
      </c>
      <c r="E236" s="50">
        <v>1601</v>
      </c>
      <c r="F236" s="50">
        <v>1548</v>
      </c>
      <c r="G236" s="50">
        <v>1445</v>
      </c>
      <c r="H236" s="50">
        <v>1384</v>
      </c>
      <c r="I236" s="50">
        <v>1368</v>
      </c>
      <c r="J236" s="50">
        <v>1295</v>
      </c>
      <c r="K236" s="50">
        <v>1198</v>
      </c>
      <c r="L236" s="50">
        <v>1163</v>
      </c>
      <c r="M236" s="50">
        <v>1157</v>
      </c>
      <c r="N236" s="50">
        <v>1153.9727426798283</v>
      </c>
      <c r="O236" s="306">
        <v>1129.2468453692757</v>
      </c>
      <c r="P236" s="50">
        <v>1173.1209036229604</v>
      </c>
      <c r="Q236" s="50">
        <v>1187.5051089551521</v>
      </c>
      <c r="R236" s="50">
        <v>1187.250574606566</v>
      </c>
      <c r="S236" s="50">
        <v>1186.8367454714785</v>
      </c>
      <c r="T236" s="50">
        <v>1197.0835726488679</v>
      </c>
      <c r="U236" s="306">
        <v>1124.3703739192088</v>
      </c>
      <c r="V236" s="50">
        <v>1163.0109109763837</v>
      </c>
      <c r="W236" s="50">
        <v>1172.1872960551457</v>
      </c>
      <c r="X236" s="50">
        <v>1166.8752270704033</v>
      </c>
      <c r="Y236" s="50">
        <v>1161.431292787106</v>
      </c>
      <c r="Z236" s="50">
        <v>1166.400019258029</v>
      </c>
    </row>
    <row r="237" spans="1:26" x14ac:dyDescent="0.25">
      <c r="A237" t="str">
        <f t="shared" si="12"/>
        <v>17. Verv. papier en papierwaren</v>
      </c>
      <c r="B237">
        <v>17</v>
      </c>
      <c r="C237" s="3" t="s">
        <v>15</v>
      </c>
      <c r="D237" s="50">
        <v>1662</v>
      </c>
      <c r="E237" s="50">
        <v>1755</v>
      </c>
      <c r="F237" s="50">
        <v>1749</v>
      </c>
      <c r="G237" s="50">
        <v>1745</v>
      </c>
      <c r="H237" s="50">
        <v>1720</v>
      </c>
      <c r="I237" s="50">
        <v>1638</v>
      </c>
      <c r="J237" s="50">
        <v>1559</v>
      </c>
      <c r="K237" s="50">
        <v>1534</v>
      </c>
      <c r="L237" s="50">
        <v>1465</v>
      </c>
      <c r="M237" s="50">
        <v>1416</v>
      </c>
      <c r="N237" s="50">
        <v>1364.1245285568175</v>
      </c>
      <c r="O237" s="306">
        <v>1309.7264370954877</v>
      </c>
      <c r="P237" s="50">
        <v>1227.2129816322181</v>
      </c>
      <c r="Q237" s="50">
        <v>1194.0045679499772</v>
      </c>
      <c r="R237" s="50">
        <v>1175.2846608380239</v>
      </c>
      <c r="S237" s="50">
        <v>1173.3126552029053</v>
      </c>
      <c r="T237" s="50">
        <v>1148.0234221605656</v>
      </c>
      <c r="U237" s="306">
        <v>1304.0705934647663</v>
      </c>
      <c r="V237" s="50">
        <v>1216.6368217651757</v>
      </c>
      <c r="W237" s="50">
        <v>1178.6029175185924</v>
      </c>
      <c r="X237" s="50">
        <v>1155.1146698262858</v>
      </c>
      <c r="Y237" s="50">
        <v>1148.1966994832405</v>
      </c>
      <c r="Z237" s="50">
        <v>1118.5973747461389</v>
      </c>
    </row>
    <row r="238" spans="1:26" x14ac:dyDescent="0.25">
      <c r="A238" t="str">
        <f t="shared" si="12"/>
        <v>17. Verv. papier en papierwaren</v>
      </c>
      <c r="B238">
        <v>17</v>
      </c>
      <c r="C238" s="3" t="s">
        <v>16</v>
      </c>
      <c r="D238" s="50">
        <v>779</v>
      </c>
      <c r="E238" s="50">
        <v>866</v>
      </c>
      <c r="F238" s="50">
        <v>1007</v>
      </c>
      <c r="G238" s="50">
        <v>1163</v>
      </c>
      <c r="H238" s="50">
        <v>1342</v>
      </c>
      <c r="I238" s="50">
        <v>1563</v>
      </c>
      <c r="J238" s="50">
        <v>1640</v>
      </c>
      <c r="K238" s="50">
        <v>1602</v>
      </c>
      <c r="L238" s="50">
        <v>1650</v>
      </c>
      <c r="M238" s="50">
        <v>1638</v>
      </c>
      <c r="N238" s="50">
        <v>1508.4684254131312</v>
      </c>
      <c r="O238" s="306">
        <v>1424.3824151593794</v>
      </c>
      <c r="P238" s="50">
        <v>1406.7273621948943</v>
      </c>
      <c r="Q238" s="50">
        <v>1334.9670783125432</v>
      </c>
      <c r="R238" s="50">
        <v>1281.479236294</v>
      </c>
      <c r="S238" s="50">
        <v>1233.8117204335133</v>
      </c>
      <c r="T238" s="50">
        <v>1184.4174905081811</v>
      </c>
      <c r="U238" s="306">
        <v>1418.231448070133</v>
      </c>
      <c r="V238" s="50">
        <v>1394.6041417803517</v>
      </c>
      <c r="W238" s="50">
        <v>1317.7471305590116</v>
      </c>
      <c r="X238" s="50">
        <v>1259.4867560557664</v>
      </c>
      <c r="Y238" s="50">
        <v>1207.4007204333022</v>
      </c>
      <c r="Z238" s="50">
        <v>1154.0585931534758</v>
      </c>
    </row>
    <row r="239" spans="1:26" x14ac:dyDescent="0.25">
      <c r="A239" t="str">
        <f t="shared" si="12"/>
        <v>17. Verv. papier en papierwaren</v>
      </c>
      <c r="B239">
        <v>17</v>
      </c>
      <c r="C239" s="3" t="s">
        <v>17</v>
      </c>
      <c r="D239" s="50">
        <v>169</v>
      </c>
      <c r="E239" s="50">
        <v>173</v>
      </c>
      <c r="F239" s="50">
        <v>202</v>
      </c>
      <c r="G239" s="50">
        <v>234</v>
      </c>
      <c r="H239" s="50">
        <v>252</v>
      </c>
      <c r="I239" s="50">
        <v>321</v>
      </c>
      <c r="J239" s="50">
        <v>370</v>
      </c>
      <c r="K239" s="50">
        <v>414</v>
      </c>
      <c r="L239" s="50">
        <v>463</v>
      </c>
      <c r="M239" s="50">
        <v>531</v>
      </c>
      <c r="N239" s="50">
        <v>645.1027693683227</v>
      </c>
      <c r="O239" s="306">
        <v>692.07417637072967</v>
      </c>
      <c r="P239" s="50">
        <v>670.49582834114585</v>
      </c>
      <c r="Q239" s="50">
        <v>664.26266307789979</v>
      </c>
      <c r="R239" s="50">
        <v>638.64907574675851</v>
      </c>
      <c r="S239" s="50">
        <v>595.58894395880372</v>
      </c>
      <c r="T239" s="50">
        <v>566.79424799418098</v>
      </c>
      <c r="U239" s="306">
        <v>689.08556500002726</v>
      </c>
      <c r="V239" s="50">
        <v>664.71747431714471</v>
      </c>
      <c r="W239" s="50">
        <v>655.69423578208796</v>
      </c>
      <c r="X239" s="50">
        <v>627.68871308169821</v>
      </c>
      <c r="Y239" s="50">
        <v>582.83975432272644</v>
      </c>
      <c r="Z239" s="50">
        <v>552.26622174162219</v>
      </c>
    </row>
    <row r="240" spans="1:26" x14ac:dyDescent="0.25">
      <c r="A240" t="str">
        <f t="shared" si="12"/>
        <v>17. Verv. papier en papierwaren</v>
      </c>
      <c r="B240">
        <v>17</v>
      </c>
      <c r="C240" s="3" t="s">
        <v>156</v>
      </c>
      <c r="D240" s="50">
        <v>14</v>
      </c>
      <c r="E240" s="50">
        <v>14</v>
      </c>
      <c r="F240" s="50">
        <v>12</v>
      </c>
      <c r="G240" s="50">
        <v>11</v>
      </c>
      <c r="H240" s="50">
        <v>15</v>
      </c>
      <c r="I240" s="50">
        <v>18</v>
      </c>
      <c r="J240" s="50">
        <v>11</v>
      </c>
      <c r="K240" s="50">
        <v>19</v>
      </c>
      <c r="L240" s="50">
        <v>20</v>
      </c>
      <c r="M240" s="50">
        <v>26</v>
      </c>
      <c r="N240" s="50">
        <v>29.579370766450232</v>
      </c>
      <c r="O240" s="306">
        <v>60.514285214342507</v>
      </c>
      <c r="P240" s="50">
        <v>77.173401468457357</v>
      </c>
      <c r="Q240" s="50">
        <v>91.670685348087588</v>
      </c>
      <c r="R240" s="50">
        <v>104.36273759131059</v>
      </c>
      <c r="S240" s="50">
        <v>128.2752499523848</v>
      </c>
      <c r="T240" s="50">
        <v>179.69431880063377</v>
      </c>
      <c r="U240" s="306">
        <v>60.252963975873669</v>
      </c>
      <c r="V240" s="50">
        <v>76.508318680359494</v>
      </c>
      <c r="W240" s="50">
        <v>90.488210935145588</v>
      </c>
      <c r="X240" s="50">
        <v>102.57168598541605</v>
      </c>
      <c r="Y240" s="50">
        <v>125.52938721627046</v>
      </c>
      <c r="Z240" s="50">
        <v>175.08840794284023</v>
      </c>
    </row>
    <row r="241" spans="1:26" x14ac:dyDescent="0.25">
      <c r="A241" t="str">
        <f t="shared" si="12"/>
        <v>17. Verv. papier en papierwaren</v>
      </c>
      <c r="B241">
        <v>17</v>
      </c>
      <c r="C241" s="3" t="s">
        <v>6</v>
      </c>
      <c r="D241" s="50">
        <v>962</v>
      </c>
      <c r="E241" s="50">
        <v>1053</v>
      </c>
      <c r="F241" s="50">
        <v>1221</v>
      </c>
      <c r="G241" s="50">
        <v>1408</v>
      </c>
      <c r="H241" s="50">
        <v>1609</v>
      </c>
      <c r="I241" s="50">
        <v>1902</v>
      </c>
      <c r="J241" s="50">
        <v>2021</v>
      </c>
      <c r="K241" s="50">
        <v>2035</v>
      </c>
      <c r="L241" s="50">
        <v>2133</v>
      </c>
      <c r="M241" s="50">
        <v>2195</v>
      </c>
      <c r="N241" s="50">
        <v>2183.1505655479041</v>
      </c>
      <c r="O241" s="306">
        <v>2176.9708767444517</v>
      </c>
      <c r="P241" s="50">
        <v>2154.396592004498</v>
      </c>
      <c r="Q241" s="50">
        <v>2090.9004267385308</v>
      </c>
      <c r="R241" s="50">
        <v>2024.491049632069</v>
      </c>
      <c r="S241" s="50">
        <v>1957.6759143447021</v>
      </c>
      <c r="T241" s="50">
        <v>1930.9060573029958</v>
      </c>
      <c r="U241" s="306">
        <v>2167.5699770460337</v>
      </c>
      <c r="V241" s="50">
        <v>2135.8299347778557</v>
      </c>
      <c r="W241" s="50">
        <v>2063.9295772762453</v>
      </c>
      <c r="X241" s="50">
        <v>1989.7471551228805</v>
      </c>
      <c r="Y241" s="50">
        <v>1915.7698619722989</v>
      </c>
      <c r="Z241" s="50">
        <v>1881.4132228379381</v>
      </c>
    </row>
    <row r="242" spans="1:26" x14ac:dyDescent="0.25">
      <c r="A242" t="str">
        <f t="shared" si="12"/>
        <v>17. Verv. papier en papierwaren</v>
      </c>
      <c r="B242">
        <v>17</v>
      </c>
      <c r="C242" s="3" t="s">
        <v>157</v>
      </c>
      <c r="D242" s="207">
        <v>1.0007380725134654</v>
      </c>
      <c r="E242" s="206"/>
      <c r="F242" s="206"/>
      <c r="G242" s="206"/>
      <c r="H242" s="206"/>
      <c r="I242" s="206"/>
      <c r="J242" s="206"/>
      <c r="K242" s="206"/>
      <c r="L242" s="206"/>
      <c r="M242" s="206"/>
      <c r="N242" s="206"/>
      <c r="O242" s="308"/>
      <c r="P242" s="206"/>
      <c r="Q242" s="206"/>
      <c r="R242" s="206"/>
      <c r="S242" s="206"/>
      <c r="T242" s="206"/>
      <c r="U242" s="308"/>
      <c r="V242" s="206"/>
      <c r="W242" s="206"/>
      <c r="X242" s="206"/>
      <c r="Y242" s="206"/>
      <c r="Z242" s="206"/>
    </row>
    <row r="243" spans="1:26" x14ac:dyDescent="0.25">
      <c r="A243" t="str">
        <f t="shared" si="12"/>
        <v>17. Verv. papier en papierwaren</v>
      </c>
      <c r="B243">
        <v>17</v>
      </c>
      <c r="C243" s="3" t="s">
        <v>158</v>
      </c>
      <c r="D243" s="206"/>
      <c r="E243" s="207">
        <v>-2.3862493932897966E-3</v>
      </c>
      <c r="F243" s="207">
        <v>4.2835872018170962E-3</v>
      </c>
      <c r="G243" s="207">
        <v>-8.7095923419278076E-4</v>
      </c>
      <c r="H243" s="207">
        <v>-3.9039874697938126E-3</v>
      </c>
      <c r="I243" s="207">
        <v>-6.9338960657112647E-3</v>
      </c>
      <c r="J243" s="207">
        <v>6.5778274655238778E-3</v>
      </c>
      <c r="K243" s="207">
        <v>7.3235260753595766E-3</v>
      </c>
      <c r="L243" s="207">
        <v>4.2620626616074464E-3</v>
      </c>
      <c r="M243" s="207">
        <v>-6.4545734327930981E-3</v>
      </c>
      <c r="N243" s="207">
        <v>3.8049088630888073E-2</v>
      </c>
      <c r="O243" s="307">
        <v>4.1542373179609959E-3</v>
      </c>
      <c r="P243" s="207">
        <v>4.1542373179608849E-3</v>
      </c>
      <c r="Q243" s="207">
        <v>4.1542373179607739E-3</v>
      </c>
      <c r="R243" s="207">
        <v>4.1542373179608294E-3</v>
      </c>
      <c r="S243" s="207">
        <v>4.1542373179607739E-3</v>
      </c>
      <c r="T243" s="207">
        <v>4.1542373179608294E-3</v>
      </c>
      <c r="U243" s="307">
        <v>6.2970613692731603E-3</v>
      </c>
      <c r="V243" s="207">
        <v>6.2970613692728827E-3</v>
      </c>
      <c r="W243" s="207">
        <v>6.2970613692727717E-3</v>
      </c>
      <c r="X243" s="207">
        <v>6.2970613692729382E-3</v>
      </c>
      <c r="Y243" s="207">
        <v>6.2970613692729382E-3</v>
      </c>
      <c r="Z243" s="207">
        <v>6.2970613692728272E-3</v>
      </c>
    </row>
    <row r="244" spans="1:26" x14ac:dyDescent="0.25">
      <c r="A244" t="str">
        <f t="shared" si="12"/>
        <v>17. Verv. papier en papierwaren</v>
      </c>
      <c r="B244">
        <v>17</v>
      </c>
      <c r="C244" s="3" t="s">
        <v>159</v>
      </c>
      <c r="D244" s="208"/>
      <c r="E244" s="50">
        <v>6.406450375085555</v>
      </c>
      <c r="F244" s="50">
        <v>6.4998280874170522</v>
      </c>
      <c r="G244" s="50">
        <v>6.8867833256924076</v>
      </c>
      <c r="H244" s="50">
        <v>7.7534596224461776</v>
      </c>
      <c r="I244" s="50">
        <v>10.420286885603433</v>
      </c>
      <c r="J244" s="50">
        <v>4.6656767507921053</v>
      </c>
      <c r="K244" s="50">
        <v>7.0097006053356932</v>
      </c>
      <c r="L244" s="50">
        <v>9.2850382055058809</v>
      </c>
      <c r="M244" s="50">
        <v>9.9777760319796567</v>
      </c>
      <c r="N244" s="50">
        <v>12.949012342358941</v>
      </c>
      <c r="O244" s="306">
        <v>4.0501684290206938</v>
      </c>
      <c r="P244" s="50">
        <v>4.8902050827024848</v>
      </c>
      <c r="Q244" s="50">
        <v>5.7386281456794315</v>
      </c>
      <c r="R244" s="50">
        <v>6.5133489005301781</v>
      </c>
      <c r="S244" s="50">
        <v>7.1732646454960038</v>
      </c>
      <c r="T244" s="50">
        <v>7.7171334774482547</v>
      </c>
      <c r="U244" s="306">
        <v>4.0688669293427404</v>
      </c>
      <c r="V244" s="50">
        <v>4.8915667379083132</v>
      </c>
      <c r="W244" s="50">
        <v>5.715437794573397</v>
      </c>
      <c r="X244" s="50">
        <v>6.4590146383467424</v>
      </c>
      <c r="Y244" s="50">
        <v>7.082707188734191</v>
      </c>
      <c r="Z244" s="50">
        <v>7.5868055602750148</v>
      </c>
    </row>
    <row r="245" spans="1:26" x14ac:dyDescent="0.25">
      <c r="A245" t="str">
        <f t="shared" si="12"/>
        <v>17. Verv. papier en papierwaren</v>
      </c>
      <c r="B245">
        <v>17</v>
      </c>
      <c r="C245" s="3" t="s">
        <v>160</v>
      </c>
      <c r="D245" s="208"/>
      <c r="E245" s="50">
        <v>78.717256312844938</v>
      </c>
      <c r="F245" s="50">
        <v>87.473047834829984</v>
      </c>
      <c r="G245" s="50">
        <v>78.142426793267575</v>
      </c>
      <c r="H245" s="50">
        <v>68.003716323710478</v>
      </c>
      <c r="I245" s="50">
        <v>66.751981891381831</v>
      </c>
      <c r="J245" s="50">
        <v>75.56313634955842</v>
      </c>
      <c r="K245" s="50">
        <v>67.617345300643308</v>
      </c>
      <c r="L245" s="50">
        <v>65.800274307579429</v>
      </c>
      <c r="M245" s="50">
        <v>62.892604816070623</v>
      </c>
      <c r="N245" s="50">
        <v>84.813537635036397</v>
      </c>
      <c r="O245" s="306">
        <v>36.509227267891127</v>
      </c>
      <c r="P245" s="50">
        <v>44.081526948781885</v>
      </c>
      <c r="Q245" s="50">
        <v>51.729423812427939</v>
      </c>
      <c r="R245" s="50">
        <v>58.712949708618162</v>
      </c>
      <c r="S245" s="50">
        <v>64.661594643476462</v>
      </c>
      <c r="T245" s="50">
        <v>69.564163792796606</v>
      </c>
      <c r="U245" s="306">
        <v>36.895840010345275</v>
      </c>
      <c r="V245" s="50">
        <v>44.355951397738366</v>
      </c>
      <c r="W245" s="50">
        <v>51.826683477142879</v>
      </c>
      <c r="X245" s="50">
        <v>58.569320368364721</v>
      </c>
      <c r="Y245" s="50">
        <v>64.22486550030068</v>
      </c>
      <c r="Z245" s="50">
        <v>68.795949585581923</v>
      </c>
    </row>
    <row r="246" spans="1:26" x14ac:dyDescent="0.25">
      <c r="A246" t="str">
        <f t="shared" si="12"/>
        <v>17. Verv. papier en papierwaren</v>
      </c>
      <c r="B246">
        <v>17</v>
      </c>
      <c r="C246" s="3" t="s">
        <v>161</v>
      </c>
      <c r="D246" s="208"/>
      <c r="E246" s="50">
        <v>123.14707495324222</v>
      </c>
      <c r="F246" s="50">
        <v>126.67201275996318</v>
      </c>
      <c r="G246" s="50">
        <v>120.02512993433172</v>
      </c>
      <c r="H246" s="50">
        <v>122.80394740917895</v>
      </c>
      <c r="I246" s="50">
        <v>121.76019807808291</v>
      </c>
      <c r="J246" s="50">
        <v>129.07467188083734</v>
      </c>
      <c r="K246" s="50">
        <v>132.04886292864663</v>
      </c>
      <c r="L246" s="50">
        <v>126.48658631778491</v>
      </c>
      <c r="M246" s="50">
        <v>111.66105280496448</v>
      </c>
      <c r="N246" s="50">
        <v>149.08502425991801</v>
      </c>
      <c r="O246" s="306">
        <v>62.680659815331452</v>
      </c>
      <c r="P246" s="50">
        <v>75.681119584993212</v>
      </c>
      <c r="Q246" s="50">
        <v>88.81136794920701</v>
      </c>
      <c r="R246" s="50">
        <v>100.80099478515024</v>
      </c>
      <c r="S246" s="50">
        <v>111.01389211075241</v>
      </c>
      <c r="T246" s="50">
        <v>119.4308401555535</v>
      </c>
      <c r="U246" s="306">
        <v>63.474389905706538</v>
      </c>
      <c r="V246" s="50">
        <v>76.308520225293165</v>
      </c>
      <c r="W246" s="50">
        <v>89.1609220341754</v>
      </c>
      <c r="X246" s="50">
        <v>100.76073282330542</v>
      </c>
      <c r="Y246" s="50">
        <v>110.4903466966626</v>
      </c>
      <c r="Z246" s="50">
        <v>118.35428944575179</v>
      </c>
    </row>
    <row r="247" spans="1:26" x14ac:dyDescent="0.25">
      <c r="A247" t="str">
        <f t="shared" si="12"/>
        <v>17. Verv. papier en papierwaren</v>
      </c>
      <c r="B247">
        <v>17</v>
      </c>
      <c r="C247" s="3" t="s">
        <v>162</v>
      </c>
      <c r="D247" s="208"/>
      <c r="E247" s="50">
        <v>121.40653696879599</v>
      </c>
      <c r="F247" s="50">
        <v>126.96103209448978</v>
      </c>
      <c r="G247" s="50">
        <v>121.10621494707331</v>
      </c>
      <c r="H247" s="50">
        <v>112.39841410898521</v>
      </c>
      <c r="I247" s="50">
        <v>105.06277366373922</v>
      </c>
      <c r="J247" s="50">
        <v>117.64897591726279</v>
      </c>
      <c r="K247" s="50">
        <v>112.6445246150797</v>
      </c>
      <c r="L247" s="50">
        <v>109.29505645571989</v>
      </c>
      <c r="M247" s="50">
        <v>105.23881469001165</v>
      </c>
      <c r="N247" s="50">
        <v>148.92103519180785</v>
      </c>
      <c r="O247" s="306">
        <v>117.10063280033523</v>
      </c>
      <c r="P247" s="50">
        <v>106.29395747313016</v>
      </c>
      <c r="Q247" s="50">
        <v>93.929225852067503</v>
      </c>
      <c r="R247" s="50">
        <v>84.473393684691302</v>
      </c>
      <c r="S247" s="50">
        <v>79.177937034299759</v>
      </c>
      <c r="T247" s="50">
        <v>76.712897642251562</v>
      </c>
      <c r="U247" s="306">
        <v>119.00775749960276</v>
      </c>
      <c r="V247" s="50">
        <v>107.55859346323027</v>
      </c>
      <c r="W247" s="50">
        <v>94.636307865503113</v>
      </c>
      <c r="X247" s="50">
        <v>84.741763084689168</v>
      </c>
      <c r="Y247" s="50">
        <v>79.086479442598858</v>
      </c>
      <c r="Z247" s="50">
        <v>76.293397691335514</v>
      </c>
    </row>
    <row r="248" spans="1:26" x14ac:dyDescent="0.25">
      <c r="A248" t="str">
        <f t="shared" si="12"/>
        <v>17. Verv. papier en papierwaren</v>
      </c>
      <c r="B248">
        <v>17</v>
      </c>
      <c r="C248" s="3" t="s">
        <v>163</v>
      </c>
      <c r="D248" s="208"/>
      <c r="E248" s="50">
        <v>104.04238008651993</v>
      </c>
      <c r="F248" s="50">
        <v>107.54996752176534</v>
      </c>
      <c r="G248" s="50">
        <v>99.805120541963788</v>
      </c>
      <c r="H248" s="50">
        <v>99.420704974602359</v>
      </c>
      <c r="I248" s="50">
        <v>95.412650626299651</v>
      </c>
      <c r="J248" s="50">
        <v>107.48999871521309</v>
      </c>
      <c r="K248" s="50">
        <v>109.7123505186016</v>
      </c>
      <c r="L248" s="50">
        <v>104.64472449318781</v>
      </c>
      <c r="M248" s="50">
        <v>88.572408907025874</v>
      </c>
      <c r="N248" s="50">
        <v>133.69739096884678</v>
      </c>
      <c r="O248" s="306">
        <v>96.181803325762459</v>
      </c>
      <c r="P248" s="50">
        <v>94.12761329475309</v>
      </c>
      <c r="Q248" s="50">
        <v>94.170863924861251</v>
      </c>
      <c r="R248" s="50">
        <v>96.176310335146155</v>
      </c>
      <c r="S248" s="50">
        <v>94.538681498787</v>
      </c>
      <c r="T248" s="50">
        <v>93.488805325807036</v>
      </c>
      <c r="U248" s="306">
        <v>98.25796862337414</v>
      </c>
      <c r="V248" s="50">
        <v>95.744188056829884</v>
      </c>
      <c r="W248" s="50">
        <v>95.374535581657881</v>
      </c>
      <c r="X248" s="50">
        <v>96.984984642969152</v>
      </c>
      <c r="Y248" s="50">
        <v>94.921903409277945</v>
      </c>
      <c r="Z248" s="50">
        <v>93.462418537962208</v>
      </c>
    </row>
    <row r="249" spans="1:26" x14ac:dyDescent="0.25">
      <c r="A249" t="str">
        <f t="shared" si="12"/>
        <v>17. Verv. papier en papierwaren</v>
      </c>
      <c r="B249">
        <v>17</v>
      </c>
      <c r="C249" s="3" t="s">
        <v>164</v>
      </c>
      <c r="D249" s="208"/>
      <c r="E249" s="50">
        <v>106.22381794782272</v>
      </c>
      <c r="F249" s="50">
        <v>111.18930689925401</v>
      </c>
      <c r="G249" s="50">
        <v>96.681819907272029</v>
      </c>
      <c r="H249" s="50">
        <v>90.799055614426578</v>
      </c>
      <c r="I249" s="50">
        <v>86.817128080823949</v>
      </c>
      <c r="J249" s="50">
        <v>99.486688816005056</v>
      </c>
      <c r="K249" s="50">
        <v>97.564252458698633</v>
      </c>
      <c r="L249" s="50">
        <v>96.362907783668362</v>
      </c>
      <c r="M249" s="50">
        <v>83.531736939245704</v>
      </c>
      <c r="N249" s="50">
        <v>134.44402754224348</v>
      </c>
      <c r="O249" s="306">
        <v>96.380398216494044</v>
      </c>
      <c r="P249" s="50">
        <v>97.21252048400936</v>
      </c>
      <c r="Q249" s="50">
        <v>95.117573024324116</v>
      </c>
      <c r="R249" s="50">
        <v>92.153270852282731</v>
      </c>
      <c r="S249" s="50">
        <v>91.291534736901752</v>
      </c>
      <c r="T249" s="50">
        <v>88.09924991479663</v>
      </c>
      <c r="U249" s="306">
        <v>98.783808775002768</v>
      </c>
      <c r="V249" s="50">
        <v>99.206416404577425</v>
      </c>
      <c r="W249" s="50">
        <v>96.649325371085581</v>
      </c>
      <c r="X249" s="50">
        <v>93.23292912292662</v>
      </c>
      <c r="Y249" s="50">
        <v>91.962250406431593</v>
      </c>
      <c r="Z249" s="50">
        <v>88.363274397601728</v>
      </c>
    </row>
    <row r="250" spans="1:26" x14ac:dyDescent="0.25">
      <c r="A250" t="str">
        <f t="shared" si="12"/>
        <v>17. Verv. papier en papierwaren</v>
      </c>
      <c r="B250">
        <v>17</v>
      </c>
      <c r="C250" s="3" t="s">
        <v>165</v>
      </c>
      <c r="D250" s="208"/>
      <c r="E250" s="50">
        <v>100.74211058506697</v>
      </c>
      <c r="F250" s="50">
        <v>107.60636454663405</v>
      </c>
      <c r="G250" s="50">
        <v>96.0648922346017</v>
      </c>
      <c r="H250" s="50">
        <v>85.290251769969586</v>
      </c>
      <c r="I250" s="50">
        <v>77.496370136217664</v>
      </c>
      <c r="J250" s="50">
        <v>95.084496133465052</v>
      </c>
      <c r="K250" s="50">
        <v>90.97622245765919</v>
      </c>
      <c r="L250" s="50">
        <v>80.49415409231392</v>
      </c>
      <c r="M250" s="50">
        <v>65.679040710827422</v>
      </c>
      <c r="N250" s="50">
        <v>116.83093486015318</v>
      </c>
      <c r="O250" s="306">
        <v>77.411515537203329</v>
      </c>
      <c r="P250" s="50">
        <v>75.752837551983049</v>
      </c>
      <c r="Q250" s="50">
        <v>78.696024350570596</v>
      </c>
      <c r="R250" s="50">
        <v>79.660954537723455</v>
      </c>
      <c r="S250" s="50">
        <v>79.643879706619003</v>
      </c>
      <c r="T250" s="50">
        <v>79.616118963807949</v>
      </c>
      <c r="U250" s="306">
        <v>79.884276084776332</v>
      </c>
      <c r="V250" s="50">
        <v>77.83503894825138</v>
      </c>
      <c r="W250" s="50">
        <v>80.509947302820422</v>
      </c>
      <c r="X250" s="50">
        <v>81.1451866390546</v>
      </c>
      <c r="Y250" s="50">
        <v>80.777456302224394</v>
      </c>
      <c r="Z250" s="50">
        <v>80.400597531483825</v>
      </c>
    </row>
    <row r="251" spans="1:26" x14ac:dyDescent="0.25">
      <c r="A251" t="str">
        <f t="shared" si="12"/>
        <v>17. Verv. papier en papierwaren</v>
      </c>
      <c r="B251">
        <v>17</v>
      </c>
      <c r="C251" s="3" t="s">
        <v>166</v>
      </c>
      <c r="D251" s="206"/>
      <c r="E251" s="50">
        <v>77.443653486911614</v>
      </c>
      <c r="F251" s="50">
        <v>93.482706346873414</v>
      </c>
      <c r="G251" s="50">
        <v>84.147805634234459</v>
      </c>
      <c r="H251" s="50">
        <v>78.662723551482912</v>
      </c>
      <c r="I251" s="50">
        <v>72.324307649721462</v>
      </c>
      <c r="J251" s="50">
        <v>91.008491475700239</v>
      </c>
      <c r="K251" s="50">
        <v>87.781737179508369</v>
      </c>
      <c r="L251" s="50">
        <v>81.677791347400344</v>
      </c>
      <c r="M251" s="50">
        <v>62.304016207714618</v>
      </c>
      <c r="N251" s="50">
        <v>123.23731309317861</v>
      </c>
      <c r="O251" s="306">
        <v>72.485688954736645</v>
      </c>
      <c r="P251" s="50">
        <v>69.595129438466472</v>
      </c>
      <c r="Q251" s="50">
        <v>65.210599623128473</v>
      </c>
      <c r="R251" s="50">
        <v>63.445999181995973</v>
      </c>
      <c r="S251" s="50">
        <v>62.451276679927737</v>
      </c>
      <c r="T251" s="50">
        <v>62.34648992176033</v>
      </c>
      <c r="U251" s="306">
        <v>75.408767803513058</v>
      </c>
      <c r="V251" s="50">
        <v>72.088987862428581</v>
      </c>
      <c r="W251" s="50">
        <v>67.255651278960414</v>
      </c>
      <c r="X251" s="50">
        <v>65.153138059712262</v>
      </c>
      <c r="Y251" s="50">
        <v>63.85470834947575</v>
      </c>
      <c r="Z251" s="50">
        <v>63.472283132166318</v>
      </c>
    </row>
    <row r="252" spans="1:26" x14ac:dyDescent="0.25">
      <c r="A252" t="str">
        <f t="shared" si="12"/>
        <v>17. Verv. papier en papierwaren</v>
      </c>
      <c r="B252">
        <v>17</v>
      </c>
      <c r="C252" s="3" t="s">
        <v>167</v>
      </c>
      <c r="D252" s="206"/>
      <c r="E252" s="50">
        <v>59.694445567089069</v>
      </c>
      <c r="F252" s="50">
        <v>72.137297825251053</v>
      </c>
      <c r="G252" s="50">
        <v>78.691887801325834</v>
      </c>
      <c r="H252" s="50">
        <v>87.355076258264063</v>
      </c>
      <c r="I252" s="50">
        <v>96.733959258079608</v>
      </c>
      <c r="J252" s="50">
        <v>133.78289118213607</v>
      </c>
      <c r="K252" s="50">
        <v>141.59654875193038</v>
      </c>
      <c r="L252" s="50">
        <v>133.41118872128644</v>
      </c>
      <c r="M252" s="50">
        <v>119.72607815342926</v>
      </c>
      <c r="N252" s="50">
        <v>191.75234149989589</v>
      </c>
      <c r="O252" s="306">
        <v>125.45942489293405</v>
      </c>
      <c r="P252" s="50">
        <v>118.46598551412301</v>
      </c>
      <c r="Q252" s="50">
        <v>116.99761351901665</v>
      </c>
      <c r="R252" s="50">
        <v>111.02930566824567</v>
      </c>
      <c r="S252" s="50">
        <v>106.5807180907014</v>
      </c>
      <c r="T252" s="50">
        <v>102.61620744852902</v>
      </c>
      <c r="U252" s="306">
        <v>128.69180731555431</v>
      </c>
      <c r="V252" s="50">
        <v>120.99342960653244</v>
      </c>
      <c r="W252" s="50">
        <v>118.97771572269852</v>
      </c>
      <c r="X252" s="50">
        <v>112.42082164900462</v>
      </c>
      <c r="Y252" s="50">
        <v>107.45046047777213</v>
      </c>
      <c r="Z252" s="50">
        <v>103.00685002678</v>
      </c>
    </row>
    <row r="253" spans="1:26" x14ac:dyDescent="0.25">
      <c r="A253" t="str">
        <f t="shared" si="12"/>
        <v>17. Verv. papier en papierwaren</v>
      </c>
      <c r="B253">
        <v>17</v>
      </c>
      <c r="C253" s="3" t="s">
        <v>168</v>
      </c>
      <c r="D253" s="206"/>
      <c r="E253" s="50">
        <v>37.883986750700444</v>
      </c>
      <c r="F253" s="50">
        <v>39.934530889954537</v>
      </c>
      <c r="G253" s="50">
        <v>45.587540231318009</v>
      </c>
      <c r="H253" s="50">
        <v>52.099600175683285</v>
      </c>
      <c r="I253" s="50">
        <v>55.343724761487728</v>
      </c>
      <c r="J253" s="50">
        <v>74.834626937802511</v>
      </c>
      <c r="K253" s="50">
        <v>86.533889691205971</v>
      </c>
      <c r="L253" s="50">
        <v>95.556960449839778</v>
      </c>
      <c r="M253" s="50">
        <v>101.90503973050467</v>
      </c>
      <c r="N253" s="50">
        <v>140.50309919274341</v>
      </c>
      <c r="O253" s="306">
        <v>148.82913678624163</v>
      </c>
      <c r="P253" s="50">
        <v>159.66572638056107</v>
      </c>
      <c r="Q253" s="50">
        <v>154.68747010418394</v>
      </c>
      <c r="R253" s="50">
        <v>153.24944092554122</v>
      </c>
      <c r="S253" s="50">
        <v>147.34023037258467</v>
      </c>
      <c r="T253" s="50">
        <v>137.40599578515869</v>
      </c>
      <c r="U253" s="306">
        <v>150.21147851601216</v>
      </c>
      <c r="V253" s="50">
        <v>160.45282466241773</v>
      </c>
      <c r="W253" s="50">
        <v>154.77874123897763</v>
      </c>
      <c r="X253" s="50">
        <v>152.67768995581443</v>
      </c>
      <c r="Y253" s="50">
        <v>146.15663444157676</v>
      </c>
      <c r="Z253" s="50">
        <v>135.7136031526467</v>
      </c>
    </row>
    <row r="254" spans="1:26" x14ac:dyDescent="0.25">
      <c r="A254" t="str">
        <f t="shared" si="12"/>
        <v>17. Verv. papier en papierwaren</v>
      </c>
      <c r="B254">
        <v>17</v>
      </c>
      <c r="C254" s="3" t="s">
        <v>169</v>
      </c>
      <c r="D254" s="206"/>
      <c r="E254" s="50">
        <v>4.5434007050084535</v>
      </c>
      <c r="F254" s="50">
        <v>4.6367784173399507</v>
      </c>
      <c r="G254" s="50">
        <v>3.9125269433449819</v>
      </c>
      <c r="H254" s="50">
        <v>3.5531197208079552</v>
      </c>
      <c r="I254" s="50">
        <v>4.7997146267084503</v>
      </c>
      <c r="J254" s="50">
        <v>6.0028685756123723</v>
      </c>
      <c r="K254" s="50">
        <v>3.6766223698046425</v>
      </c>
      <c r="L254" s="50">
        <v>6.2923617429830925</v>
      </c>
      <c r="M254" s="50">
        <v>6.4092059549362972</v>
      </c>
      <c r="N254" s="50">
        <v>9.489062955072896</v>
      </c>
      <c r="O254" s="306">
        <v>9.7928159095677305</v>
      </c>
      <c r="P254" s="50">
        <v>20.034410457279986</v>
      </c>
      <c r="Q254" s="50">
        <v>25.549729223887137</v>
      </c>
      <c r="R254" s="50">
        <v>30.349332073552496</v>
      </c>
      <c r="S254" s="50">
        <v>34.551278494720897</v>
      </c>
      <c r="T254" s="50">
        <v>42.467972644038838</v>
      </c>
      <c r="U254" s="306">
        <v>9.8561992966687608</v>
      </c>
      <c r="V254" s="50">
        <v>20.077006568198964</v>
      </c>
      <c r="W254" s="50">
        <v>25.493484723548217</v>
      </c>
      <c r="X254" s="50">
        <v>30.151751638590635</v>
      </c>
      <c r="Y254" s="50">
        <v>34.178109711997443</v>
      </c>
      <c r="Z254" s="50">
        <v>41.827889706010247</v>
      </c>
    </row>
    <row r="255" spans="1:26" x14ac:dyDescent="0.25">
      <c r="A255" t="str">
        <f t="shared" si="12"/>
        <v>17. Verv. papier en papierwaren</v>
      </c>
      <c r="B255">
        <v>17</v>
      </c>
      <c r="C255" s="3" t="s">
        <v>26</v>
      </c>
      <c r="D255" s="208"/>
      <c r="E255" s="50">
        <v>102.12183302279797</v>
      </c>
      <c r="F255" s="50">
        <v>116.70860713254554</v>
      </c>
      <c r="G255" s="50">
        <v>128.19195497598881</v>
      </c>
      <c r="H255" s="50">
        <v>143.00779615475531</v>
      </c>
      <c r="I255" s="50">
        <v>156.87739864627576</v>
      </c>
      <c r="J255" s="50">
        <v>214.62038669555096</v>
      </c>
      <c r="K255" s="50">
        <v>231.80706081294102</v>
      </c>
      <c r="L255" s="50">
        <v>235.26051091410932</v>
      </c>
      <c r="M255" s="50">
        <v>228.04032383887022</v>
      </c>
      <c r="N255" s="50">
        <v>341.74450364771218</v>
      </c>
      <c r="O255" s="306">
        <v>284.08137758874341</v>
      </c>
      <c r="P255" s="50">
        <v>298.16612235196408</v>
      </c>
      <c r="Q255" s="50">
        <v>297.23481284708777</v>
      </c>
      <c r="R255" s="50">
        <v>294.62807866733937</v>
      </c>
      <c r="S255" s="50">
        <v>288.47222695800696</v>
      </c>
      <c r="T255" s="50">
        <v>282.49017587772653</v>
      </c>
      <c r="U255" s="306">
        <v>288.75948512823521</v>
      </c>
      <c r="V255" s="50">
        <v>301.52326083714911</v>
      </c>
      <c r="W255" s="50">
        <v>299.24994168522431</v>
      </c>
      <c r="X255" s="50">
        <v>295.25026324340968</v>
      </c>
      <c r="Y255" s="50">
        <v>287.78520463134629</v>
      </c>
      <c r="Z255" s="50">
        <v>280.54834288543697</v>
      </c>
    </row>
    <row r="256" spans="1:26" x14ac:dyDescent="0.25">
      <c r="A256" t="str">
        <f t="shared" si="12"/>
        <v>17. Verv. papier en papierwaren</v>
      </c>
      <c r="B256">
        <v>17</v>
      </c>
      <c r="C256" s="3" t="s">
        <v>19</v>
      </c>
      <c r="D256" s="208"/>
      <c r="E256" s="50">
        <v>820.25111373908794</v>
      </c>
      <c r="F256" s="50">
        <v>884.14287322377243</v>
      </c>
      <c r="G256" s="50">
        <v>831.05214829442582</v>
      </c>
      <c r="H256" s="50">
        <v>808.14006952955742</v>
      </c>
      <c r="I256" s="50">
        <v>792.92309565814594</v>
      </c>
      <c r="J256" s="50">
        <v>934.64252273438524</v>
      </c>
      <c r="K256" s="50">
        <v>937.1620568771142</v>
      </c>
      <c r="L256" s="50">
        <v>909.30704391726977</v>
      </c>
      <c r="M256" s="50">
        <v>817.89777494671034</v>
      </c>
      <c r="N256" s="50">
        <v>1245.7227795412555</v>
      </c>
      <c r="O256" s="306">
        <v>846.88147193551845</v>
      </c>
      <c r="P256" s="50">
        <v>865.80103221078377</v>
      </c>
      <c r="Q256" s="50">
        <v>870.63851952935408</v>
      </c>
      <c r="R256" s="50">
        <v>876.56530065347761</v>
      </c>
      <c r="S256" s="50">
        <v>878.42428801426729</v>
      </c>
      <c r="T256" s="50">
        <v>879.4658750719484</v>
      </c>
      <c r="U256" s="306">
        <v>864.54116075989884</v>
      </c>
      <c r="V256" s="50">
        <v>879.51252393340644</v>
      </c>
      <c r="W256" s="50">
        <v>880.37875239114351</v>
      </c>
      <c r="X256" s="50">
        <v>882.29733262277841</v>
      </c>
      <c r="Y256" s="50">
        <v>880.18592192705239</v>
      </c>
      <c r="Z256" s="50">
        <v>877.27735876759539</v>
      </c>
    </row>
    <row r="257" spans="1:27" x14ac:dyDescent="0.25">
      <c r="A257" t="str">
        <f t="shared" si="12"/>
        <v>17. Verv. papier en papierwaren</v>
      </c>
      <c r="B257">
        <v>17</v>
      </c>
      <c r="C257" s="3" t="s">
        <v>20</v>
      </c>
      <c r="D257" s="208"/>
      <c r="E257" s="207">
        <v>0.12450069413167747</v>
      </c>
      <c r="F257" s="207">
        <v>0.13200197690561166</v>
      </c>
      <c r="G257" s="207">
        <v>0.15425260044039121</v>
      </c>
      <c r="H257" s="207">
        <v>0.1769591702562211</v>
      </c>
      <c r="I257" s="207">
        <v>0.19784692803791218</v>
      </c>
      <c r="J257" s="207">
        <v>0.22962831400786121</v>
      </c>
      <c r="K257" s="207">
        <v>0.24735002779069706</v>
      </c>
      <c r="L257" s="207">
        <v>0.25872505056225398</v>
      </c>
      <c r="M257" s="207">
        <v>0.27881274509363724</v>
      </c>
      <c r="N257" s="207">
        <v>0.27433431358906479</v>
      </c>
      <c r="O257" s="307">
        <v>0.33544408161331618</v>
      </c>
      <c r="P257" s="207">
        <v>0.34438180512514566</v>
      </c>
      <c r="Q257" s="207">
        <v>0.34139864729137603</v>
      </c>
      <c r="R257" s="207">
        <v>0.33611652029540157</v>
      </c>
      <c r="S257" s="207">
        <v>0.32839737117255302</v>
      </c>
      <c r="T257" s="207">
        <v>0.32120652305538999</v>
      </c>
      <c r="U257" s="307">
        <v>0.33400316634366672</v>
      </c>
      <c r="V257" s="207">
        <v>0.34282997982639229</v>
      </c>
      <c r="W257" s="207">
        <v>0.33991045430441119</v>
      </c>
      <c r="X257" s="207">
        <v>0.33463805491254089</v>
      </c>
      <c r="Y257" s="207">
        <v>0.3269595632719029</v>
      </c>
      <c r="Z257" s="207">
        <v>0.31979435019222768</v>
      </c>
    </row>
    <row r="258" spans="1:27" x14ac:dyDescent="0.25">
      <c r="A258" t="str">
        <f t="shared" si="12"/>
        <v>17. Verv. papier en papierwaren</v>
      </c>
      <c r="B258">
        <v>17</v>
      </c>
      <c r="C258" s="41" t="s">
        <v>29</v>
      </c>
      <c r="D258" s="208"/>
      <c r="E258" s="50">
        <v>820.25111373908794</v>
      </c>
      <c r="F258" s="50">
        <v>814.14287322377243</v>
      </c>
      <c r="G258" s="50">
        <v>831.05214829442582</v>
      </c>
      <c r="H258" s="50">
        <v>808.14006952955742</v>
      </c>
      <c r="I258" s="50">
        <v>792.92309565814594</v>
      </c>
      <c r="J258" s="50">
        <v>821.64252273438524</v>
      </c>
      <c r="K258" s="50">
        <v>812.1620568771142</v>
      </c>
      <c r="L258" s="50">
        <v>840.30704391726977</v>
      </c>
      <c r="M258" s="50">
        <v>817.89777494671034</v>
      </c>
      <c r="N258" s="50">
        <v>574.03816591956183</v>
      </c>
      <c r="O258" s="306">
        <v>784.49140044264527</v>
      </c>
      <c r="P258" s="50">
        <v>803.88327864756218</v>
      </c>
      <c r="Q258" s="50">
        <v>809.18950825912714</v>
      </c>
      <c r="R258" s="50">
        <v>815.58148310859269</v>
      </c>
      <c r="S258" s="50">
        <v>817.90214249116059</v>
      </c>
      <c r="T258" s="50">
        <v>819.4019065277646</v>
      </c>
      <c r="U258" s="306">
        <v>766.8317116182651</v>
      </c>
      <c r="V258" s="50">
        <v>782.96152292826525</v>
      </c>
      <c r="W258" s="50">
        <v>784.97246490320344</v>
      </c>
      <c r="X258" s="50">
        <v>788.02218687108052</v>
      </c>
      <c r="Y258" s="50">
        <v>787.02850703836395</v>
      </c>
      <c r="Z258" s="50">
        <v>785.22442286866749</v>
      </c>
      <c r="AA258" s="8"/>
    </row>
    <row r="259" spans="1:27" x14ac:dyDescent="0.25">
      <c r="A259" t="str">
        <f t="shared" ref="A259:A322" si="13">VLOOKUP(B259,$AT$3:$AU$70,2)</f>
        <v>18. Drukkerijen, reproductie van opgenomen media</v>
      </c>
      <c r="B259">
        <v>18</v>
      </c>
      <c r="C259" s="41" t="s">
        <v>25</v>
      </c>
      <c r="D259" s="50">
        <v>8943</v>
      </c>
      <c r="E259" s="50">
        <v>8795</v>
      </c>
      <c r="F259" s="50">
        <v>8315</v>
      </c>
      <c r="G259" s="50">
        <v>8069</v>
      </c>
      <c r="H259" s="50">
        <v>7826</v>
      </c>
      <c r="I259" s="50">
        <v>7639</v>
      </c>
      <c r="J259" s="50">
        <v>6945</v>
      </c>
      <c r="K259" s="50">
        <v>6570</v>
      </c>
      <c r="L259" s="50">
        <v>6596</v>
      </c>
      <c r="M259" s="50">
        <v>6382</v>
      </c>
      <c r="N259" s="50">
        <v>6105.7290575660472</v>
      </c>
      <c r="O259" s="306">
        <v>5877.098347908237</v>
      </c>
      <c r="P259" s="50">
        <v>5657.0287782724963</v>
      </c>
      <c r="Q259" s="50">
        <v>5445.1997744079408</v>
      </c>
      <c r="R259" s="50">
        <v>5241.3027660549842</v>
      </c>
      <c r="S259" s="50">
        <v>5045.040737452573</v>
      </c>
      <c r="T259" s="50">
        <v>4856.1277946768068</v>
      </c>
      <c r="U259" s="306">
        <v>5770.9165875678545</v>
      </c>
      <c r="V259" s="50">
        <v>5454.4638235129487</v>
      </c>
      <c r="W259" s="50">
        <v>5155.3639964410022</v>
      </c>
      <c r="X259" s="50">
        <v>4872.6655443619265</v>
      </c>
      <c r="Y259" s="50">
        <v>4605.4690849380831</v>
      </c>
      <c r="Z259" s="50">
        <v>4352.9245541719065</v>
      </c>
    </row>
    <row r="260" spans="1:27" x14ac:dyDescent="0.25">
      <c r="A260" t="str">
        <f t="shared" si="13"/>
        <v>18. Drukkerijen, reproductie van opgenomen media</v>
      </c>
      <c r="B260">
        <v>18</v>
      </c>
      <c r="C260" s="41" t="s">
        <v>154</v>
      </c>
      <c r="D260" s="206"/>
      <c r="E260" s="50">
        <v>-148</v>
      </c>
      <c r="F260" s="50">
        <v>-480</v>
      </c>
      <c r="G260" s="50">
        <v>-246</v>
      </c>
      <c r="H260" s="50">
        <v>-243</v>
      </c>
      <c r="I260" s="50">
        <v>-187</v>
      </c>
      <c r="J260" s="50">
        <v>-694</v>
      </c>
      <c r="K260" s="50">
        <v>-375</v>
      </c>
      <c r="L260" s="50">
        <v>26</v>
      </c>
      <c r="M260" s="50">
        <v>-214</v>
      </c>
      <c r="N260" s="50">
        <v>-276.27094243395277</v>
      </c>
      <c r="O260" s="306">
        <v>-228.63070965781026</v>
      </c>
      <c r="P260" s="50">
        <v>-220.06956963574066</v>
      </c>
      <c r="Q260" s="50">
        <v>-211.82900386455549</v>
      </c>
      <c r="R260" s="50">
        <v>-203.89700835295662</v>
      </c>
      <c r="S260" s="50">
        <v>-196.26202860241119</v>
      </c>
      <c r="T260" s="50">
        <v>-188.91294277576617</v>
      </c>
      <c r="U260" s="306">
        <v>-334.81246999819268</v>
      </c>
      <c r="V260" s="50">
        <v>-316.45276405490586</v>
      </c>
      <c r="W260" s="50">
        <v>-299.09982707194649</v>
      </c>
      <c r="X260" s="50">
        <v>-282.69845207907565</v>
      </c>
      <c r="Y260" s="50">
        <v>-267.19645942384341</v>
      </c>
      <c r="Z260" s="50">
        <v>-252.54453076617665</v>
      </c>
    </row>
    <row r="261" spans="1:27" x14ac:dyDescent="0.25">
      <c r="A261" t="str">
        <f t="shared" si="13"/>
        <v>18. Drukkerijen, reproductie van opgenomen media</v>
      </c>
      <c r="B261">
        <v>18</v>
      </c>
      <c r="C261" s="41" t="s">
        <v>155</v>
      </c>
      <c r="D261" s="206"/>
      <c r="E261" s="207">
        <v>0.98345074359834506</v>
      </c>
      <c r="F261" s="207">
        <v>0.9454235361000568</v>
      </c>
      <c r="G261" s="207">
        <v>0.97041491280817804</v>
      </c>
      <c r="H261" s="207">
        <v>0.9698847440822902</v>
      </c>
      <c r="I261" s="207">
        <v>0.97610529005877844</v>
      </c>
      <c r="J261" s="207">
        <v>0.90915041235763838</v>
      </c>
      <c r="K261" s="207">
        <v>0.94600431965442766</v>
      </c>
      <c r="L261" s="207">
        <v>1.0039573820395737</v>
      </c>
      <c r="M261" s="207">
        <v>0.96755609460278957</v>
      </c>
      <c r="N261" s="207">
        <v>0.95671091469226688</v>
      </c>
      <c r="O261" s="307">
        <v>0.96255472401375275</v>
      </c>
      <c r="P261" s="207">
        <v>0.96255472401375297</v>
      </c>
      <c r="Q261" s="207">
        <v>0.96255472401375297</v>
      </c>
      <c r="R261" s="207">
        <v>0.96255472401375275</v>
      </c>
      <c r="S261" s="207">
        <v>0.96255472401375253</v>
      </c>
      <c r="T261" s="207">
        <v>0.96255472401375386</v>
      </c>
      <c r="U261" s="307">
        <v>0.94516421104809711</v>
      </c>
      <c r="V261" s="207">
        <v>0.94516421104809722</v>
      </c>
      <c r="W261" s="207">
        <v>0.94516421104809689</v>
      </c>
      <c r="X261" s="207">
        <v>0.94516421104809745</v>
      </c>
      <c r="Y261" s="207">
        <v>0.94516421104809634</v>
      </c>
      <c r="Z261" s="207">
        <v>0.94516421104809745</v>
      </c>
    </row>
    <row r="262" spans="1:27" x14ac:dyDescent="0.25">
      <c r="A262" t="str">
        <f t="shared" si="13"/>
        <v>18. Drukkerijen, reproductie van opgenomen media</v>
      </c>
      <c r="B262">
        <v>18</v>
      </c>
      <c r="C262" s="41" t="s">
        <v>8</v>
      </c>
      <c r="D262" s="50">
        <v>11</v>
      </c>
      <c r="E262" s="50">
        <v>14</v>
      </c>
      <c r="F262" s="50">
        <v>23</v>
      </c>
      <c r="G262" s="50">
        <v>16</v>
      </c>
      <c r="H262" s="50">
        <v>16</v>
      </c>
      <c r="I262" s="50">
        <v>11</v>
      </c>
      <c r="J262" s="50">
        <v>13</v>
      </c>
      <c r="K262" s="50">
        <v>7</v>
      </c>
      <c r="L262" s="50">
        <v>20</v>
      </c>
      <c r="M262" s="50">
        <v>22</v>
      </c>
      <c r="N262" s="50">
        <v>11.701671547725937</v>
      </c>
      <c r="O262" s="306">
        <v>11.996376676059501</v>
      </c>
      <c r="P262" s="50">
        <v>12.584672940290936</v>
      </c>
      <c r="Q262" s="50">
        <v>13.034798697697427</v>
      </c>
      <c r="R262" s="50">
        <v>13.275372709120987</v>
      </c>
      <c r="S262" s="50">
        <v>13.460477085425181</v>
      </c>
      <c r="T262" s="50">
        <v>13.058289212271909</v>
      </c>
      <c r="U262" s="306">
        <v>11.779637680425026</v>
      </c>
      <c r="V262" s="50">
        <v>12.134045268993896</v>
      </c>
      <c r="W262" s="50">
        <v>12.340985581979258</v>
      </c>
      <c r="X262" s="50">
        <v>12.341674212608901</v>
      </c>
      <c r="Y262" s="50">
        <v>12.287673045975296</v>
      </c>
      <c r="Z262" s="50">
        <v>11.705158956048329</v>
      </c>
    </row>
    <row r="263" spans="1:27" x14ac:dyDescent="0.25">
      <c r="A263" t="str">
        <f t="shared" si="13"/>
        <v>18. Drukkerijen, reproductie van opgenomen media</v>
      </c>
      <c r="B263">
        <v>18</v>
      </c>
      <c r="C263" s="41" t="s">
        <v>9</v>
      </c>
      <c r="D263" s="50">
        <v>408</v>
      </c>
      <c r="E263" s="50">
        <v>402</v>
      </c>
      <c r="F263" s="50">
        <v>365</v>
      </c>
      <c r="G263" s="50">
        <v>364</v>
      </c>
      <c r="H263" s="50">
        <v>321</v>
      </c>
      <c r="I263" s="50">
        <v>295</v>
      </c>
      <c r="J263" s="50">
        <v>272</v>
      </c>
      <c r="K263" s="50">
        <v>220</v>
      </c>
      <c r="L263" s="50">
        <v>236</v>
      </c>
      <c r="M263" s="50">
        <v>264</v>
      </c>
      <c r="N263" s="50">
        <v>240.68732261891196</v>
      </c>
      <c r="O263" s="306">
        <v>246.74900261149838</v>
      </c>
      <c r="P263" s="50">
        <v>258.84944930127824</v>
      </c>
      <c r="Q263" s="50">
        <v>268.10791831146275</v>
      </c>
      <c r="R263" s="50">
        <v>273.05619552682185</v>
      </c>
      <c r="S263" s="50">
        <v>276.86353848256891</v>
      </c>
      <c r="T263" s="50">
        <v>268.59108595437715</v>
      </c>
      <c r="U263" s="306">
        <v>242.29097895619319</v>
      </c>
      <c r="V263" s="50">
        <v>249.58065661126662</v>
      </c>
      <c r="W263" s="50">
        <v>253.8371348136518</v>
      </c>
      <c r="X263" s="50">
        <v>253.85129900052425</v>
      </c>
      <c r="Y263" s="50">
        <v>252.74056912211935</v>
      </c>
      <c r="Z263" s="50">
        <v>240.75905382146465</v>
      </c>
    </row>
    <row r="264" spans="1:27" x14ac:dyDescent="0.25">
      <c r="A264" t="str">
        <f t="shared" si="13"/>
        <v>18. Drukkerijen, reproductie van opgenomen media</v>
      </c>
      <c r="B264">
        <v>18</v>
      </c>
      <c r="C264" s="41" t="s">
        <v>10</v>
      </c>
      <c r="D264" s="50">
        <v>818</v>
      </c>
      <c r="E264" s="50">
        <v>780</v>
      </c>
      <c r="F264" s="50">
        <v>755</v>
      </c>
      <c r="G264" s="50">
        <v>740</v>
      </c>
      <c r="H264" s="50">
        <v>763</v>
      </c>
      <c r="I264" s="50">
        <v>713</v>
      </c>
      <c r="J264" s="50">
        <v>646</v>
      </c>
      <c r="K264" s="50">
        <v>573</v>
      </c>
      <c r="L264" s="50">
        <v>534</v>
      </c>
      <c r="M264" s="50">
        <v>477</v>
      </c>
      <c r="N264" s="50">
        <v>519.99780949665785</v>
      </c>
      <c r="O264" s="306">
        <v>533.0938890230625</v>
      </c>
      <c r="P264" s="50">
        <v>559.23654458194824</v>
      </c>
      <c r="Q264" s="50">
        <v>579.23919180159999</v>
      </c>
      <c r="R264" s="50">
        <v>589.92979770793204</v>
      </c>
      <c r="S264" s="50">
        <v>598.15544904448234</v>
      </c>
      <c r="T264" s="50">
        <v>580.28306113880205</v>
      </c>
      <c r="U264" s="306">
        <v>523.46246136738398</v>
      </c>
      <c r="V264" s="50">
        <v>539.21159335875484</v>
      </c>
      <c r="W264" s="50">
        <v>548.40758805148346</v>
      </c>
      <c r="X264" s="50">
        <v>548.4381893563916</v>
      </c>
      <c r="Y264" s="50">
        <v>546.0384904548107</v>
      </c>
      <c r="Z264" s="50">
        <v>520.15278262857896</v>
      </c>
    </row>
    <row r="265" spans="1:27" x14ac:dyDescent="0.25">
      <c r="A265" t="str">
        <f t="shared" si="13"/>
        <v>18. Drukkerijen, reproductie van opgenomen media</v>
      </c>
      <c r="B265">
        <v>18</v>
      </c>
      <c r="C265" s="41" t="s">
        <v>11</v>
      </c>
      <c r="D265" s="50">
        <v>1069</v>
      </c>
      <c r="E265" s="50">
        <v>1024</v>
      </c>
      <c r="F265" s="50">
        <v>945</v>
      </c>
      <c r="G265" s="50">
        <v>868</v>
      </c>
      <c r="H265" s="50">
        <v>828</v>
      </c>
      <c r="I265" s="50">
        <v>765</v>
      </c>
      <c r="J265" s="50">
        <v>678</v>
      </c>
      <c r="K265" s="50">
        <v>644</v>
      </c>
      <c r="L265" s="50">
        <v>648</v>
      </c>
      <c r="M265" s="50">
        <v>643</v>
      </c>
      <c r="N265" s="50">
        <v>598.5042927133054</v>
      </c>
      <c r="O265" s="306">
        <v>578.75739177274988</v>
      </c>
      <c r="P265" s="50">
        <v>551.1726735279683</v>
      </c>
      <c r="Q265" s="50">
        <v>523.19828495408638</v>
      </c>
      <c r="R265" s="50">
        <v>522.48166453955992</v>
      </c>
      <c r="S265" s="50">
        <v>547.04502801776721</v>
      </c>
      <c r="T265" s="50">
        <v>562.19197146608246</v>
      </c>
      <c r="U265" s="306">
        <v>568.30095986867741</v>
      </c>
      <c r="V265" s="50">
        <v>531.43647064586264</v>
      </c>
      <c r="W265" s="50">
        <v>495.34961305349992</v>
      </c>
      <c r="X265" s="50">
        <v>485.73389441476701</v>
      </c>
      <c r="Y265" s="50">
        <v>499.38129258338785</v>
      </c>
      <c r="Z265" s="50">
        <v>503.93633368454095</v>
      </c>
    </row>
    <row r="266" spans="1:27" x14ac:dyDescent="0.25">
      <c r="A266" t="str">
        <f t="shared" si="13"/>
        <v>18. Drukkerijen, reproductie van opgenomen media</v>
      </c>
      <c r="B266">
        <v>18</v>
      </c>
      <c r="C266" s="41" t="s">
        <v>12</v>
      </c>
      <c r="D266" s="50">
        <v>1236</v>
      </c>
      <c r="E266" s="50">
        <v>1166</v>
      </c>
      <c r="F266" s="50">
        <v>1039</v>
      </c>
      <c r="G266" s="50">
        <v>1019</v>
      </c>
      <c r="H266" s="50">
        <v>951</v>
      </c>
      <c r="I266" s="50">
        <v>909</v>
      </c>
      <c r="J266" s="50">
        <v>805</v>
      </c>
      <c r="K266" s="50">
        <v>761</v>
      </c>
      <c r="L266" s="50">
        <v>724</v>
      </c>
      <c r="M266" s="50">
        <v>687</v>
      </c>
      <c r="N266" s="50">
        <v>640.91039396835436</v>
      </c>
      <c r="O266" s="306">
        <v>587.96983944868077</v>
      </c>
      <c r="P266" s="50">
        <v>564.88022019565005</v>
      </c>
      <c r="Q266" s="50">
        <v>551.31973179382385</v>
      </c>
      <c r="R266" s="50">
        <v>534.67431349190826</v>
      </c>
      <c r="S266" s="50">
        <v>497.67476178607569</v>
      </c>
      <c r="T266" s="50">
        <v>481.25460517023714</v>
      </c>
      <c r="U266" s="306">
        <v>577.34696590055751</v>
      </c>
      <c r="V266" s="50">
        <v>544.65318216325068</v>
      </c>
      <c r="W266" s="50">
        <v>521.9742183153287</v>
      </c>
      <c r="X266" s="50">
        <v>497.06899621987162</v>
      </c>
      <c r="Y266" s="50">
        <v>454.31263076718483</v>
      </c>
      <c r="Z266" s="50">
        <v>431.38588526236549</v>
      </c>
    </row>
    <row r="267" spans="1:27" x14ac:dyDescent="0.25">
      <c r="A267" t="str">
        <f t="shared" si="13"/>
        <v>18. Drukkerijen, reproductie van opgenomen media</v>
      </c>
      <c r="B267">
        <v>18</v>
      </c>
      <c r="C267" s="41" t="s">
        <v>13</v>
      </c>
      <c r="D267" s="50">
        <v>1461</v>
      </c>
      <c r="E267" s="50">
        <v>1369</v>
      </c>
      <c r="F267" s="50">
        <v>1230</v>
      </c>
      <c r="G267" s="50">
        <v>1129</v>
      </c>
      <c r="H267" s="50">
        <v>1059</v>
      </c>
      <c r="I267" s="50">
        <v>1036</v>
      </c>
      <c r="J267" s="50">
        <v>941</v>
      </c>
      <c r="K267" s="50">
        <v>860</v>
      </c>
      <c r="L267" s="50">
        <v>849</v>
      </c>
      <c r="M267" s="50">
        <v>777</v>
      </c>
      <c r="N267" s="50">
        <v>732.46902167811913</v>
      </c>
      <c r="O267" s="306">
        <v>677.14062078686936</v>
      </c>
      <c r="P267" s="50">
        <v>643.65907816271374</v>
      </c>
      <c r="Q267" s="50">
        <v>602.22405757760407</v>
      </c>
      <c r="R267" s="50">
        <v>571.26166931406067</v>
      </c>
      <c r="S267" s="50">
        <v>532.93674168718246</v>
      </c>
      <c r="T267" s="50">
        <v>488.91503928642442</v>
      </c>
      <c r="U267" s="306">
        <v>664.90669532623451</v>
      </c>
      <c r="V267" s="50">
        <v>620.6111536852253</v>
      </c>
      <c r="W267" s="50">
        <v>570.1690209453825</v>
      </c>
      <c r="X267" s="50">
        <v>531.08304883833875</v>
      </c>
      <c r="Y267" s="50">
        <v>486.50225355906258</v>
      </c>
      <c r="Z267" s="50">
        <v>438.2525274039748</v>
      </c>
    </row>
    <row r="268" spans="1:27" x14ac:dyDescent="0.25">
      <c r="A268" t="str">
        <f t="shared" si="13"/>
        <v>18. Drukkerijen, reproductie van opgenomen media</v>
      </c>
      <c r="B268">
        <v>18</v>
      </c>
      <c r="C268" s="41" t="s">
        <v>14</v>
      </c>
      <c r="D268" s="50">
        <v>1515</v>
      </c>
      <c r="E268" s="50">
        <v>1464</v>
      </c>
      <c r="F268" s="50">
        <v>1375</v>
      </c>
      <c r="G268" s="50">
        <v>1312</v>
      </c>
      <c r="H268" s="50">
        <v>1277</v>
      </c>
      <c r="I268" s="50">
        <v>1198</v>
      </c>
      <c r="J268" s="50">
        <v>1049</v>
      </c>
      <c r="K268" s="50">
        <v>981</v>
      </c>
      <c r="L268" s="50">
        <v>915</v>
      </c>
      <c r="M268" s="50">
        <v>867</v>
      </c>
      <c r="N268" s="50">
        <v>812.46234904559799</v>
      </c>
      <c r="O268" s="306">
        <v>795.10613359884803</v>
      </c>
      <c r="P268" s="50">
        <v>740.3422220313829</v>
      </c>
      <c r="Q268" s="50">
        <v>705.75827951071665</v>
      </c>
      <c r="R268" s="50">
        <v>646.09944258664495</v>
      </c>
      <c r="S268" s="50">
        <v>609.07056192820858</v>
      </c>
      <c r="T268" s="50">
        <v>563.06329169005278</v>
      </c>
      <c r="U268" s="306">
        <v>780.74092071228631</v>
      </c>
      <c r="V268" s="50">
        <v>713.83230055310355</v>
      </c>
      <c r="W268" s="50">
        <v>668.19234832854295</v>
      </c>
      <c r="X268" s="50">
        <v>600.65724737611231</v>
      </c>
      <c r="Y268" s="50">
        <v>556.00257549607159</v>
      </c>
      <c r="Z268" s="50">
        <v>504.71736568325059</v>
      </c>
    </row>
    <row r="269" spans="1:27" x14ac:dyDescent="0.25">
      <c r="A269" t="str">
        <f t="shared" si="13"/>
        <v>18. Drukkerijen, reproductie van opgenomen media</v>
      </c>
      <c r="B269">
        <v>18</v>
      </c>
      <c r="C269" s="41" t="s">
        <v>15</v>
      </c>
      <c r="D269" s="50">
        <v>1369</v>
      </c>
      <c r="E269" s="50">
        <v>1474</v>
      </c>
      <c r="F269" s="50">
        <v>1411</v>
      </c>
      <c r="G269" s="50">
        <v>1379</v>
      </c>
      <c r="H269" s="50">
        <v>1310</v>
      </c>
      <c r="I269" s="50">
        <v>1286</v>
      </c>
      <c r="J269" s="50">
        <v>1124</v>
      </c>
      <c r="K269" s="50">
        <v>1066</v>
      </c>
      <c r="L269" s="50">
        <v>1090</v>
      </c>
      <c r="M269" s="50">
        <v>1084</v>
      </c>
      <c r="N269" s="50">
        <v>999.36606139311493</v>
      </c>
      <c r="O269" s="306">
        <v>911.34698835709378</v>
      </c>
      <c r="P269" s="50">
        <v>834.91064525357399</v>
      </c>
      <c r="Q269" s="50">
        <v>762.18122067498086</v>
      </c>
      <c r="R269" s="50">
        <v>718.68772156227828</v>
      </c>
      <c r="S269" s="50">
        <v>673.49128560973816</v>
      </c>
      <c r="T269" s="50">
        <v>659.11430703561859</v>
      </c>
      <c r="U269" s="306">
        <v>894.88164750753924</v>
      </c>
      <c r="V269" s="50">
        <v>805.01444996928899</v>
      </c>
      <c r="W269" s="50">
        <v>721.61202281297153</v>
      </c>
      <c r="X269" s="50">
        <v>668.14016558870026</v>
      </c>
      <c r="Y269" s="50">
        <v>614.81035659922907</v>
      </c>
      <c r="Z269" s="50">
        <v>590.81535173896611</v>
      </c>
    </row>
    <row r="270" spans="1:27" x14ac:dyDescent="0.25">
      <c r="A270" t="str">
        <f t="shared" si="13"/>
        <v>18. Drukkerijen, reproductie van opgenomen media</v>
      </c>
      <c r="B270">
        <v>18</v>
      </c>
      <c r="C270" s="41" t="s">
        <v>16</v>
      </c>
      <c r="D270" s="50">
        <v>829</v>
      </c>
      <c r="E270" s="50">
        <v>848</v>
      </c>
      <c r="F270" s="50">
        <v>889</v>
      </c>
      <c r="G270" s="50">
        <v>943</v>
      </c>
      <c r="H270" s="50">
        <v>980</v>
      </c>
      <c r="I270" s="50">
        <v>1087</v>
      </c>
      <c r="J270" s="50">
        <v>1058</v>
      </c>
      <c r="K270" s="50">
        <v>1063</v>
      </c>
      <c r="L270" s="50">
        <v>1122</v>
      </c>
      <c r="M270" s="50">
        <v>1067</v>
      </c>
      <c r="N270" s="50">
        <v>1019.3735192669908</v>
      </c>
      <c r="O270" s="306">
        <v>953.35820893473465</v>
      </c>
      <c r="P270" s="50">
        <v>897.47424251010557</v>
      </c>
      <c r="Q270" s="50">
        <v>877.0556281613766</v>
      </c>
      <c r="R270" s="50">
        <v>844.9429710742661</v>
      </c>
      <c r="S270" s="50">
        <v>778.41217489658163</v>
      </c>
      <c r="T270" s="50">
        <v>708.63575683571185</v>
      </c>
      <c r="U270" s="306">
        <v>936.13384975829274</v>
      </c>
      <c r="V270" s="50">
        <v>865.33779129915115</v>
      </c>
      <c r="W270" s="50">
        <v>830.37192309270938</v>
      </c>
      <c r="X270" s="50">
        <v>785.51548839511952</v>
      </c>
      <c r="Y270" s="50">
        <v>710.58954593016801</v>
      </c>
      <c r="Z270" s="50">
        <v>635.20527389655717</v>
      </c>
    </row>
    <row r="271" spans="1:27" x14ac:dyDescent="0.25">
      <c r="A271" t="str">
        <f t="shared" si="13"/>
        <v>18. Drukkerijen, reproductie van opgenomen media</v>
      </c>
      <c r="B271">
        <v>18</v>
      </c>
      <c r="C271" s="41" t="s">
        <v>17</v>
      </c>
      <c r="D271" s="50">
        <v>192</v>
      </c>
      <c r="E271" s="50">
        <v>221</v>
      </c>
      <c r="F271" s="50">
        <v>254</v>
      </c>
      <c r="G271" s="50">
        <v>266</v>
      </c>
      <c r="H271" s="50">
        <v>291</v>
      </c>
      <c r="I271" s="50">
        <v>311</v>
      </c>
      <c r="J271" s="50">
        <v>326</v>
      </c>
      <c r="K271" s="50">
        <v>359</v>
      </c>
      <c r="L271" s="50">
        <v>421</v>
      </c>
      <c r="M271" s="50">
        <v>449</v>
      </c>
      <c r="N271" s="50">
        <v>485.71860631869282</v>
      </c>
      <c r="O271" s="306">
        <v>510.29964900372357</v>
      </c>
      <c r="P271" s="50">
        <v>510.96731373152517</v>
      </c>
      <c r="Q271" s="50">
        <v>473.73625728529237</v>
      </c>
      <c r="R271" s="50">
        <v>429.1788385475981</v>
      </c>
      <c r="S271" s="50">
        <v>416.51963900745722</v>
      </c>
      <c r="T271" s="50">
        <v>394.89829305043281</v>
      </c>
      <c r="U271" s="306">
        <v>501.08004575315351</v>
      </c>
      <c r="V271" s="50">
        <v>492.67077064389355</v>
      </c>
      <c r="W271" s="50">
        <v>448.52033824284405</v>
      </c>
      <c r="X271" s="50">
        <v>398.99334808589697</v>
      </c>
      <c r="Y271" s="50">
        <v>380.22850964866927</v>
      </c>
      <c r="Z271" s="50">
        <v>353.9780147680828</v>
      </c>
    </row>
    <row r="272" spans="1:27" x14ac:dyDescent="0.25">
      <c r="A272" t="str">
        <f t="shared" si="13"/>
        <v>18. Drukkerijen, reproductie van opgenomen media</v>
      </c>
      <c r="B272">
        <v>18</v>
      </c>
      <c r="C272" s="41" t="s">
        <v>156</v>
      </c>
      <c r="D272" s="50">
        <v>35</v>
      </c>
      <c r="E272" s="50">
        <v>33</v>
      </c>
      <c r="F272" s="50">
        <v>29</v>
      </c>
      <c r="G272" s="50">
        <v>33</v>
      </c>
      <c r="H272" s="50">
        <v>30</v>
      </c>
      <c r="I272" s="50">
        <v>28</v>
      </c>
      <c r="J272" s="50">
        <v>33</v>
      </c>
      <c r="K272" s="50">
        <v>36</v>
      </c>
      <c r="L272" s="50">
        <v>37</v>
      </c>
      <c r="M272" s="50">
        <v>45</v>
      </c>
      <c r="N272" s="50">
        <v>44.538009518577418</v>
      </c>
      <c r="O272" s="306">
        <v>71.280247694918742</v>
      </c>
      <c r="P272" s="50">
        <v>82.951716036057888</v>
      </c>
      <c r="Q272" s="50">
        <v>89.344405639302437</v>
      </c>
      <c r="R272" s="50">
        <v>97.714778994792638</v>
      </c>
      <c r="S272" s="50">
        <v>101.41107990708606</v>
      </c>
      <c r="T272" s="50">
        <v>136.12209383679331</v>
      </c>
      <c r="U272" s="306">
        <v>69.992424737108507</v>
      </c>
      <c r="V272" s="50">
        <v>79.981409314160231</v>
      </c>
      <c r="W272" s="50">
        <v>84.58880320260829</v>
      </c>
      <c r="X272" s="50">
        <v>90.842192873593618</v>
      </c>
      <c r="Y272" s="50">
        <v>92.575187731407524</v>
      </c>
      <c r="Z272" s="50">
        <v>122.01680632807683</v>
      </c>
    </row>
    <row r="273" spans="1:26" x14ac:dyDescent="0.25">
      <c r="A273" t="str">
        <f t="shared" si="13"/>
        <v>18. Drukkerijen, reproductie van opgenomen media</v>
      </c>
      <c r="B273">
        <v>18</v>
      </c>
      <c r="C273" s="41" t="s">
        <v>6</v>
      </c>
      <c r="D273" s="50">
        <v>1056</v>
      </c>
      <c r="E273" s="50">
        <v>1102</v>
      </c>
      <c r="F273" s="50">
        <v>1172</v>
      </c>
      <c r="G273" s="50">
        <v>1242</v>
      </c>
      <c r="H273" s="50">
        <v>1301</v>
      </c>
      <c r="I273" s="50">
        <v>1426</v>
      </c>
      <c r="J273" s="50">
        <v>1417</v>
      </c>
      <c r="K273" s="50">
        <v>1458</v>
      </c>
      <c r="L273" s="50">
        <v>1580</v>
      </c>
      <c r="M273" s="50">
        <v>1561</v>
      </c>
      <c r="N273" s="50">
        <v>1549.6301351042609</v>
      </c>
      <c r="O273" s="306">
        <v>1534.9381056333768</v>
      </c>
      <c r="P273" s="50">
        <v>1491.3932722776885</v>
      </c>
      <c r="Q273" s="50">
        <v>1440.1362910859714</v>
      </c>
      <c r="R273" s="50">
        <v>1371.8365886166569</v>
      </c>
      <c r="S273" s="50">
        <v>1296.3428938111249</v>
      </c>
      <c r="T273" s="50">
        <v>1239.6561437229379</v>
      </c>
      <c r="U273" s="306">
        <v>1507.2063202485547</v>
      </c>
      <c r="V273" s="50">
        <v>1437.9899712572048</v>
      </c>
      <c r="W273" s="50">
        <v>1363.4810645381617</v>
      </c>
      <c r="X273" s="50">
        <v>1275.3510293546101</v>
      </c>
      <c r="Y273" s="50">
        <v>1183.3932433102448</v>
      </c>
      <c r="Z273" s="50">
        <v>1111.2000949927169</v>
      </c>
    </row>
    <row r="274" spans="1:26" x14ac:dyDescent="0.25">
      <c r="A274" t="str">
        <f t="shared" si="13"/>
        <v>18. Drukkerijen, reproductie van opgenomen media</v>
      </c>
      <c r="B274">
        <v>18</v>
      </c>
      <c r="C274" s="41" t="s">
        <v>157</v>
      </c>
      <c r="D274" s="207">
        <v>0.9632961650862395</v>
      </c>
      <c r="E274" s="206"/>
      <c r="F274" s="206"/>
      <c r="G274" s="206"/>
      <c r="H274" s="206"/>
      <c r="I274" s="206"/>
      <c r="J274" s="206"/>
      <c r="K274" s="206"/>
      <c r="L274" s="206"/>
      <c r="M274" s="206"/>
      <c r="N274" s="206"/>
      <c r="O274" s="308"/>
      <c r="P274" s="206"/>
      <c r="Q274" s="206"/>
      <c r="R274" s="206"/>
      <c r="S274" s="206"/>
      <c r="T274" s="206"/>
      <c r="U274" s="308"/>
      <c r="V274" s="206"/>
      <c r="W274" s="206"/>
      <c r="X274" s="206"/>
      <c r="Y274" s="206"/>
      <c r="Z274" s="206"/>
    </row>
    <row r="275" spans="1:26" x14ac:dyDescent="0.25">
      <c r="A275" t="str">
        <f t="shared" si="13"/>
        <v>18. Drukkerijen, reproductie van opgenomen media</v>
      </c>
      <c r="B275">
        <v>18</v>
      </c>
      <c r="C275" s="41" t="s">
        <v>158</v>
      </c>
      <c r="D275" s="206"/>
      <c r="E275" s="207">
        <v>-1.0077289256052779E-2</v>
      </c>
      <c r="F275" s="207">
        <v>8.9363144930913463E-3</v>
      </c>
      <c r="G275" s="207">
        <v>-3.5593738609692727E-3</v>
      </c>
      <c r="H275" s="207">
        <v>-3.294289498025349E-3</v>
      </c>
      <c r="I275" s="207">
        <v>-6.4045624862694717E-3</v>
      </c>
      <c r="J275" s="207">
        <v>2.7072876364300558E-2</v>
      </c>
      <c r="K275" s="207">
        <v>8.6459227159059182E-3</v>
      </c>
      <c r="L275" s="207">
        <v>-2.0330608476667122E-2</v>
      </c>
      <c r="M275" s="207">
        <v>-2.1299647582750381E-3</v>
      </c>
      <c r="N275" s="207">
        <v>3.2926251969863096E-3</v>
      </c>
      <c r="O275" s="307">
        <v>3.7072053624337409E-4</v>
      </c>
      <c r="P275" s="207">
        <v>3.7072053624326307E-4</v>
      </c>
      <c r="Q275" s="207">
        <v>3.7072053624326307E-4</v>
      </c>
      <c r="R275" s="207">
        <v>3.7072053624337409E-4</v>
      </c>
      <c r="S275" s="207">
        <v>3.7072053624348511E-4</v>
      </c>
      <c r="T275" s="207">
        <v>3.7072053624281898E-4</v>
      </c>
      <c r="U275" s="307">
        <v>9.0659770190711919E-3</v>
      </c>
      <c r="V275" s="207">
        <v>9.0659770190711364E-3</v>
      </c>
      <c r="W275" s="207">
        <v>9.0659770190713029E-3</v>
      </c>
      <c r="X275" s="207">
        <v>9.0659770190710254E-3</v>
      </c>
      <c r="Y275" s="207">
        <v>9.0659770190715805E-3</v>
      </c>
      <c r="Z275" s="207">
        <v>9.0659770190710254E-3</v>
      </c>
    </row>
    <row r="276" spans="1:26" x14ac:dyDescent="0.25">
      <c r="A276" t="str">
        <f t="shared" si="13"/>
        <v>18. Drukkerijen, reproductie van opgenomen media</v>
      </c>
      <c r="B276">
        <v>18</v>
      </c>
      <c r="C276" s="41" t="s">
        <v>159</v>
      </c>
      <c r="D276" s="208"/>
      <c r="E276" s="50">
        <v>4.752142898710825</v>
      </c>
      <c r="F276" s="50">
        <v>6.3143723235745215</v>
      </c>
      <c r="G276" s="50">
        <v>10.086210842300463</v>
      </c>
      <c r="H276" s="50">
        <v>7.0207358487987293</v>
      </c>
      <c r="I276" s="50">
        <v>6.9709714809868233</v>
      </c>
      <c r="J276" s="50">
        <v>5.1607947205347111</v>
      </c>
      <c r="K276" s="50">
        <v>5.8595706359300737</v>
      </c>
      <c r="L276" s="50">
        <v>2.9523177009989516</v>
      </c>
      <c r="M276" s="50">
        <v>8.7992063057934171</v>
      </c>
      <c r="N276" s="50">
        <v>9.7984239153885095</v>
      </c>
      <c r="O276" s="306">
        <v>5.177533301514357</v>
      </c>
      <c r="P276" s="50">
        <v>5.3079288274741163</v>
      </c>
      <c r="Q276" s="50">
        <v>5.568226981185898</v>
      </c>
      <c r="R276" s="50">
        <v>5.7673900741966913</v>
      </c>
      <c r="S276" s="50">
        <v>5.8738346920057127</v>
      </c>
      <c r="T276" s="50">
        <v>5.9557361595577705</v>
      </c>
      <c r="U276" s="306">
        <v>5.2792823368996427</v>
      </c>
      <c r="V276" s="50">
        <v>5.3144572455061532</v>
      </c>
      <c r="W276" s="50">
        <v>5.4743504466410347</v>
      </c>
      <c r="X276" s="50">
        <v>5.5677128636837834</v>
      </c>
      <c r="Y276" s="50">
        <v>5.5680235437011616</v>
      </c>
      <c r="Z276" s="50">
        <v>5.5436605794854863</v>
      </c>
    </row>
    <row r="277" spans="1:26" x14ac:dyDescent="0.25">
      <c r="A277" t="str">
        <f t="shared" si="13"/>
        <v>18. Drukkerijen, reproductie van opgenomen media</v>
      </c>
      <c r="B277">
        <v>18</v>
      </c>
      <c r="C277" s="41" t="s">
        <v>160</v>
      </c>
      <c r="D277" s="208"/>
      <c r="E277" s="50">
        <v>89.260227096540234</v>
      </c>
      <c r="F277" s="50">
        <v>95.591045405217642</v>
      </c>
      <c r="G277" s="50">
        <v>82.231938359982891</v>
      </c>
      <c r="H277" s="50">
        <v>82.103136086286312</v>
      </c>
      <c r="I277" s="50">
        <v>71.405741611701941</v>
      </c>
      <c r="J277" s="50">
        <v>75.497943449865431</v>
      </c>
      <c r="K277" s="50">
        <v>64.599531720732926</v>
      </c>
      <c r="L277" s="50">
        <v>45.87478438234438</v>
      </c>
      <c r="M277" s="50">
        <v>53.506484254964505</v>
      </c>
      <c r="N277" s="50">
        <v>61.286274948657763</v>
      </c>
      <c r="O277" s="306">
        <v>55.171088494344929</v>
      </c>
      <c r="P277" s="50">
        <v>56.560565429218201</v>
      </c>
      <c r="Q277" s="50">
        <v>59.334267042908806</v>
      </c>
      <c r="R277" s="50">
        <v>61.456521790375554</v>
      </c>
      <c r="S277" s="50">
        <v>62.59078111559721</v>
      </c>
      <c r="T277" s="50">
        <v>63.463511980082274</v>
      </c>
      <c r="U277" s="306">
        <v>57.263926496681499</v>
      </c>
      <c r="V277" s="50">
        <v>57.645465738652319</v>
      </c>
      <c r="W277" s="50">
        <v>59.379813692181948</v>
      </c>
      <c r="X277" s="50">
        <v>60.392507889217086</v>
      </c>
      <c r="Y277" s="50">
        <v>60.395877808941805</v>
      </c>
      <c r="Z277" s="50">
        <v>60.131614808204588</v>
      </c>
    </row>
    <row r="278" spans="1:26" x14ac:dyDescent="0.25">
      <c r="A278" t="str">
        <f t="shared" si="13"/>
        <v>18. Drukkerijen, reproductie van opgenomen media</v>
      </c>
      <c r="B278">
        <v>18</v>
      </c>
      <c r="C278" s="41" t="s">
        <v>161</v>
      </c>
      <c r="D278" s="208"/>
      <c r="E278" s="50">
        <v>144.55488323137146</v>
      </c>
      <c r="F278" s="50">
        <v>152.67023063150813</v>
      </c>
      <c r="G278" s="50">
        <v>138.34270930138763</v>
      </c>
      <c r="H278" s="50">
        <v>135.79034108159419</v>
      </c>
      <c r="I278" s="50">
        <v>137.63771339274859</v>
      </c>
      <c r="J278" s="50">
        <v>152.48761789656359</v>
      </c>
      <c r="K278" s="50">
        <v>126.2546748452129</v>
      </c>
      <c r="L278" s="50">
        <v>95.383953333013224</v>
      </c>
      <c r="M278" s="50">
        <v>98.610995542879763</v>
      </c>
      <c r="N278" s="50">
        <v>90.671678168872489</v>
      </c>
      <c r="O278" s="306">
        <v>97.325634910188143</v>
      </c>
      <c r="P278" s="50">
        <v>99.776768802416228</v>
      </c>
      <c r="Q278" s="50">
        <v>104.66977124211836</v>
      </c>
      <c r="R278" s="50">
        <v>108.41357612933811</v>
      </c>
      <c r="S278" s="50">
        <v>110.41448841859477</v>
      </c>
      <c r="T278" s="50">
        <v>111.95404632491424</v>
      </c>
      <c r="U278" s="306">
        <v>101.84714923427023</v>
      </c>
      <c r="V278" s="50">
        <v>102.52573846999063</v>
      </c>
      <c r="W278" s="50">
        <v>105.61037491834037</v>
      </c>
      <c r="X278" s="50">
        <v>107.4115091283756</v>
      </c>
      <c r="Y278" s="50">
        <v>107.41750272221577</v>
      </c>
      <c r="Z278" s="50">
        <v>106.94749594971925</v>
      </c>
    </row>
    <row r="279" spans="1:26" x14ac:dyDescent="0.25">
      <c r="A279" t="str">
        <f t="shared" si="13"/>
        <v>18. Drukkerijen, reproductie van opgenomen media</v>
      </c>
      <c r="B279">
        <v>18</v>
      </c>
      <c r="C279" s="41" t="s">
        <v>162</v>
      </c>
      <c r="D279" s="208"/>
      <c r="E279" s="50">
        <v>148.21726037192497</v>
      </c>
      <c r="F279" s="50">
        <v>161.44792333627154</v>
      </c>
      <c r="G279" s="50">
        <v>137.18404281867112</v>
      </c>
      <c r="H279" s="50">
        <v>126.23617700122213</v>
      </c>
      <c r="I279" s="50">
        <v>117.84353562127757</v>
      </c>
      <c r="J279" s="50">
        <v>134.48742037077946</v>
      </c>
      <c r="K279" s="50">
        <v>106.69929799029495</v>
      </c>
      <c r="L279" s="50">
        <v>82.68770964317757</v>
      </c>
      <c r="M279" s="50">
        <v>94.995315031348923</v>
      </c>
      <c r="N279" s="50">
        <v>97.749051830673409</v>
      </c>
      <c r="O279" s="306">
        <v>89.236028651881824</v>
      </c>
      <c r="P279" s="50">
        <v>86.2917974415613</v>
      </c>
      <c r="Q279" s="50">
        <v>82.178960261252982</v>
      </c>
      <c r="R279" s="50">
        <v>78.008023860812585</v>
      </c>
      <c r="S279" s="50">
        <v>77.901176908131148</v>
      </c>
      <c r="T279" s="50">
        <v>81.563534946016858</v>
      </c>
      <c r="U279" s="306">
        <v>94.440176983097473</v>
      </c>
      <c r="V279" s="50">
        <v>89.674282846574641</v>
      </c>
      <c r="W279" s="50">
        <v>83.857300530857557</v>
      </c>
      <c r="X279" s="50">
        <v>78.163023548588399</v>
      </c>
      <c r="Y279" s="50">
        <v>76.645724205680523</v>
      </c>
      <c r="Z279" s="50">
        <v>78.799196977880968</v>
      </c>
    </row>
    <row r="280" spans="1:26" x14ac:dyDescent="0.25">
      <c r="A280" t="str">
        <f t="shared" si="13"/>
        <v>18. Drukkerijen, reproductie van opgenomen media</v>
      </c>
      <c r="B280">
        <v>18</v>
      </c>
      <c r="C280" s="41" t="s">
        <v>163</v>
      </c>
      <c r="D280" s="208"/>
      <c r="E280" s="50">
        <v>149.50023690266741</v>
      </c>
      <c r="F280" s="50">
        <v>163.20325697838734</v>
      </c>
      <c r="G280" s="50">
        <v>132.44423880574374</v>
      </c>
      <c r="H280" s="50">
        <v>130.16490377917276</v>
      </c>
      <c r="I280" s="50">
        <v>118.52085805647552</v>
      </c>
      <c r="J280" s="50">
        <v>143.7174903098435</v>
      </c>
      <c r="K280" s="50">
        <v>112.44086743892132</v>
      </c>
      <c r="L280" s="50">
        <v>84.243890968686841</v>
      </c>
      <c r="M280" s="50">
        <v>93.325199115623462</v>
      </c>
      <c r="N280" s="50">
        <v>92.281136692128243</v>
      </c>
      <c r="O280" s="306">
        <v>84.217480573501419</v>
      </c>
      <c r="P280" s="50">
        <v>77.260938498711496</v>
      </c>
      <c r="Q280" s="50">
        <v>74.226895707095181</v>
      </c>
      <c r="R280" s="50">
        <v>72.44500828680107</v>
      </c>
      <c r="S280" s="50">
        <v>70.257752149793319</v>
      </c>
      <c r="T280" s="50">
        <v>65.395903978287009</v>
      </c>
      <c r="U280" s="306">
        <v>89.790360831566488</v>
      </c>
      <c r="V280" s="50">
        <v>80.885242119791272</v>
      </c>
      <c r="W280" s="50">
        <v>76.304903485328637</v>
      </c>
      <c r="X280" s="50">
        <v>73.127622594965032</v>
      </c>
      <c r="Y280" s="50">
        <v>69.638447041585522</v>
      </c>
      <c r="Z280" s="50">
        <v>63.648359319536802</v>
      </c>
    </row>
    <row r="281" spans="1:26" x14ac:dyDescent="0.25">
      <c r="A281" t="str">
        <f t="shared" si="13"/>
        <v>18. Drukkerijen, reproductie van opgenomen media</v>
      </c>
      <c r="B281">
        <v>18</v>
      </c>
      <c r="C281" s="41" t="s">
        <v>164</v>
      </c>
      <c r="D281" s="208"/>
      <c r="E281" s="50">
        <v>168.55623384050176</v>
      </c>
      <c r="F281" s="50">
        <v>183.97177557066655</v>
      </c>
      <c r="G281" s="50">
        <v>149.9226948160466</v>
      </c>
      <c r="H281" s="50">
        <v>137.91124971512679</v>
      </c>
      <c r="I281" s="50">
        <v>126.06672883133014</v>
      </c>
      <c r="J281" s="50">
        <v>158.01136231421228</v>
      </c>
      <c r="K281" s="50">
        <v>126.18214003160367</v>
      </c>
      <c r="L281" s="50">
        <v>90.400736231963322</v>
      </c>
      <c r="M281" s="50">
        <v>104.69679426219031</v>
      </c>
      <c r="N281" s="50">
        <v>100.03126657865604</v>
      </c>
      <c r="O281" s="306">
        <v>92.158127356974433</v>
      </c>
      <c r="P281" s="50">
        <v>85.196792932056852</v>
      </c>
      <c r="Q281" s="50">
        <v>80.984196661165214</v>
      </c>
      <c r="R281" s="50">
        <v>75.770906008445422</v>
      </c>
      <c r="S281" s="50">
        <v>71.875265870204046</v>
      </c>
      <c r="T281" s="50">
        <v>67.053282336903109</v>
      </c>
      <c r="U281" s="306">
        <v>98.527133366191649</v>
      </c>
      <c r="V281" s="50">
        <v>89.439073472885198</v>
      </c>
      <c r="W281" s="50">
        <v>83.480715358582287</v>
      </c>
      <c r="X281" s="50">
        <v>76.695556406265851</v>
      </c>
      <c r="Y281" s="50">
        <v>71.437956872957471</v>
      </c>
      <c r="Z281" s="50">
        <v>65.441228230442164</v>
      </c>
    </row>
    <row r="282" spans="1:26" x14ac:dyDescent="0.25">
      <c r="A282" t="str">
        <f t="shared" si="13"/>
        <v>18. Drukkerijen, reproductie van opgenomen media</v>
      </c>
      <c r="B282">
        <v>18</v>
      </c>
      <c r="C282" s="41" t="s">
        <v>165</v>
      </c>
      <c r="D282" s="208"/>
      <c r="E282" s="50">
        <v>144.78372726220385</v>
      </c>
      <c r="F282" s="50">
        <v>167.74573550054004</v>
      </c>
      <c r="G282" s="50">
        <v>140.3665065959826</v>
      </c>
      <c r="H282" s="50">
        <v>134.28295915976727</v>
      </c>
      <c r="I282" s="50">
        <v>126.7288969786333</v>
      </c>
      <c r="J282" s="50">
        <v>158.99494478950027</v>
      </c>
      <c r="K282" s="50">
        <v>119.89024005036806</v>
      </c>
      <c r="L282" s="50">
        <v>83.692541002479629</v>
      </c>
      <c r="M282" s="50">
        <v>94.715439172837279</v>
      </c>
      <c r="N282" s="50">
        <v>94.448145887768874</v>
      </c>
      <c r="O282" s="306">
        <v>86.133054945055008</v>
      </c>
      <c r="P282" s="50">
        <v>84.29303877634355</v>
      </c>
      <c r="Q282" s="50">
        <v>78.487252194863615</v>
      </c>
      <c r="R282" s="50">
        <v>74.820841529989934</v>
      </c>
      <c r="S282" s="50">
        <v>68.496120286260407</v>
      </c>
      <c r="T282" s="50">
        <v>64.570509928987931</v>
      </c>
      <c r="U282" s="306">
        <v>93.197623452647264</v>
      </c>
      <c r="V282" s="50">
        <v>89.558855777245441</v>
      </c>
      <c r="W282" s="50">
        <v>81.883762408725971</v>
      </c>
      <c r="X282" s="50">
        <v>76.648399703219425</v>
      </c>
      <c r="Y282" s="50">
        <v>68.901442670940241</v>
      </c>
      <c r="Z282" s="50">
        <v>63.779101555482285</v>
      </c>
    </row>
    <row r="283" spans="1:26" x14ac:dyDescent="0.25">
      <c r="A283" t="str">
        <f t="shared" si="13"/>
        <v>18. Drukkerijen, reproductie van opgenomen media</v>
      </c>
      <c r="B283">
        <v>18</v>
      </c>
      <c r="C283" s="41" t="s">
        <v>166</v>
      </c>
      <c r="D283" s="206"/>
      <c r="E283" s="50">
        <v>122.34464612963768</v>
      </c>
      <c r="F283" s="50">
        <v>159.75432686786439</v>
      </c>
      <c r="G283" s="50">
        <v>135.29487627689582</v>
      </c>
      <c r="H283" s="50">
        <v>132.5920817304326</v>
      </c>
      <c r="I283" s="50">
        <v>121.88321248465088</v>
      </c>
      <c r="J283" s="50">
        <v>162.70222396126897</v>
      </c>
      <c r="K283" s="50">
        <v>121.49440249147993</v>
      </c>
      <c r="L283" s="50">
        <v>84.336136125868038</v>
      </c>
      <c r="M283" s="50">
        <v>106.07358756036085</v>
      </c>
      <c r="N283" s="50">
        <v>111.36778376419244</v>
      </c>
      <c r="O283" s="306">
        <v>99.752626085158781</v>
      </c>
      <c r="P283" s="50">
        <v>90.966922807737987</v>
      </c>
      <c r="Q283" s="50">
        <v>83.337360180512633</v>
      </c>
      <c r="R283" s="50">
        <v>76.077806974089285</v>
      </c>
      <c r="S283" s="50">
        <v>71.736464075095355</v>
      </c>
      <c r="T283" s="50">
        <v>67.225140997272177</v>
      </c>
      <c r="U283" s="306">
        <v>108.44237030920536</v>
      </c>
      <c r="V283" s="50">
        <v>97.104645385542085</v>
      </c>
      <c r="W283" s="50">
        <v>87.353051559643873</v>
      </c>
      <c r="X283" s="50">
        <v>78.302957465229369</v>
      </c>
      <c r="Y283" s="50">
        <v>72.500664225301108</v>
      </c>
      <c r="Z283" s="50">
        <v>66.713784804066819</v>
      </c>
    </row>
    <row r="284" spans="1:26" x14ac:dyDescent="0.25">
      <c r="A284" t="str">
        <f t="shared" si="13"/>
        <v>18. Drukkerijen, reproductie van opgenomen media</v>
      </c>
      <c r="B284">
        <v>18</v>
      </c>
      <c r="C284" s="41" t="s">
        <v>167</v>
      </c>
      <c r="D284" s="206"/>
      <c r="E284" s="50">
        <v>88.740946276288483</v>
      </c>
      <c r="F284" s="50">
        <v>106.8983519530892</v>
      </c>
      <c r="G284" s="50">
        <v>100.95811947575935</v>
      </c>
      <c r="H284" s="50">
        <v>107.34053323326745</v>
      </c>
      <c r="I284" s="50">
        <v>108.50413031733423</v>
      </c>
      <c r="J284" s="50">
        <v>156.74098588255154</v>
      </c>
      <c r="K284" s="50">
        <v>133.06358668649298</v>
      </c>
      <c r="L284" s="50">
        <v>102.89037895641779</v>
      </c>
      <c r="M284" s="50">
        <v>129.02225601412505</v>
      </c>
      <c r="N284" s="50">
        <v>128.48353910353964</v>
      </c>
      <c r="O284" s="306">
        <v>119.77005142173492</v>
      </c>
      <c r="P284" s="50">
        <v>112.01366285201641</v>
      </c>
      <c r="Q284" s="50">
        <v>105.44764420838784</v>
      </c>
      <c r="R284" s="50">
        <v>103.04858395786626</v>
      </c>
      <c r="S284" s="50">
        <v>99.27554638339862</v>
      </c>
      <c r="T284" s="50">
        <v>91.458591431438833</v>
      </c>
      <c r="U284" s="306">
        <v>128.63376562356422</v>
      </c>
      <c r="V284" s="50">
        <v>118.12983165256568</v>
      </c>
      <c r="W284" s="50">
        <v>109.1961450119183</v>
      </c>
      <c r="X284" s="50">
        <v>104.78383567615455</v>
      </c>
      <c r="Y284" s="50">
        <v>99.123445251507107</v>
      </c>
      <c r="Z284" s="50">
        <v>89.668612513560234</v>
      </c>
    </row>
    <row r="285" spans="1:26" x14ac:dyDescent="0.25">
      <c r="A285" t="str">
        <f t="shared" si="13"/>
        <v>18. Drukkerijen, reproductie van opgenomen media</v>
      </c>
      <c r="B285">
        <v>18</v>
      </c>
      <c r="C285" s="41" t="s">
        <v>168</v>
      </c>
      <c r="D285" s="206"/>
      <c r="E285" s="50">
        <v>45.246002625715121</v>
      </c>
      <c r="F285" s="50">
        <v>56.282040700868365</v>
      </c>
      <c r="G285" s="50">
        <v>61.51224148395351</v>
      </c>
      <c r="H285" s="50">
        <v>64.488844073344794</v>
      </c>
      <c r="I285" s="50">
        <v>69.644736219606429</v>
      </c>
      <c r="J285" s="50">
        <v>84.842799511041363</v>
      </c>
      <c r="K285" s="50">
        <v>82.927709061104011</v>
      </c>
      <c r="L285" s="50">
        <v>80.919657059339713</v>
      </c>
      <c r="M285" s="50">
        <v>102.55711062099186</v>
      </c>
      <c r="N285" s="50">
        <v>111.81275397975878</v>
      </c>
      <c r="O285" s="306">
        <v>119.53742471790078</v>
      </c>
      <c r="P285" s="50">
        <v>125.58692436898355</v>
      </c>
      <c r="Q285" s="50">
        <v>125.7512395117393</v>
      </c>
      <c r="R285" s="50">
        <v>116.58851741459702</v>
      </c>
      <c r="S285" s="50">
        <v>105.62274624855202</v>
      </c>
      <c r="T285" s="50">
        <v>102.50726314304025</v>
      </c>
      <c r="U285" s="306">
        <v>123.76087257832349</v>
      </c>
      <c r="V285" s="50">
        <v>127.67496012559056</v>
      </c>
      <c r="W285" s="50">
        <v>125.53228078052487</v>
      </c>
      <c r="X285" s="50">
        <v>114.28277135761614</v>
      </c>
      <c r="Y285" s="50">
        <v>101.66331754575214</v>
      </c>
      <c r="Z285" s="50">
        <v>96.882045532345032</v>
      </c>
    </row>
    <row r="286" spans="1:26" x14ac:dyDescent="0.25">
      <c r="A286" t="str">
        <f t="shared" si="13"/>
        <v>18. Drukkerijen, reproductie van opgenomen media</v>
      </c>
      <c r="B286">
        <v>18</v>
      </c>
      <c r="C286" s="3" t="s">
        <v>169</v>
      </c>
      <c r="D286" s="206"/>
      <c r="E286" s="50">
        <v>10.122744103779157</v>
      </c>
      <c r="F286" s="50">
        <v>10.17175050728496</v>
      </c>
      <c r="G286" s="50">
        <v>8.5764360895887215</v>
      </c>
      <c r="H286" s="50">
        <v>9.7681405755781086</v>
      </c>
      <c r="I286" s="50">
        <v>8.7868196063327755</v>
      </c>
      <c r="J286" s="50">
        <v>9.1383999203932191</v>
      </c>
      <c r="K286" s="50">
        <v>10.162167578637842</v>
      </c>
      <c r="L286" s="50">
        <v>10.042845871945016</v>
      </c>
      <c r="M286" s="50">
        <v>10.995237630412884</v>
      </c>
      <c r="N286" s="50">
        <v>13.616602855245674</v>
      </c>
      <c r="O286" s="306">
        <v>13.346672795243462</v>
      </c>
      <c r="P286" s="50">
        <v>21.360499785046841</v>
      </c>
      <c r="Q286" s="50">
        <v>24.858080181500146</v>
      </c>
      <c r="R286" s="50">
        <v>26.77377280760351</v>
      </c>
      <c r="S286" s="50">
        <v>29.28211647983596</v>
      </c>
      <c r="T286" s="50">
        <v>30.389784275554572</v>
      </c>
      <c r="U286" s="306">
        <v>13.73394221124212</v>
      </c>
      <c r="V286" s="50">
        <v>21.583180904463223</v>
      </c>
      <c r="W286" s="50">
        <v>24.663429402613879</v>
      </c>
      <c r="X286" s="50">
        <v>26.084186236885532</v>
      </c>
      <c r="Y286" s="50">
        <v>28.012509781067941</v>
      </c>
      <c r="Z286" s="50">
        <v>28.546903919622022</v>
      </c>
    </row>
    <row r="287" spans="1:26" x14ac:dyDescent="0.25">
      <c r="A287" t="str">
        <f t="shared" si="13"/>
        <v>18. Drukkerijen, reproductie van opgenomen media</v>
      </c>
      <c r="B287">
        <v>18</v>
      </c>
      <c r="C287" s="3" t="s">
        <v>26</v>
      </c>
      <c r="D287" s="208"/>
      <c r="E287" s="50">
        <v>144.10969300578276</v>
      </c>
      <c r="F287" s="50">
        <v>173.35214316124254</v>
      </c>
      <c r="G287" s="50">
        <v>171.04679704930157</v>
      </c>
      <c r="H287" s="50">
        <v>181.59751788219035</v>
      </c>
      <c r="I287" s="50">
        <v>186.93568614327344</v>
      </c>
      <c r="J287" s="50">
        <v>250.72218531398613</v>
      </c>
      <c r="K287" s="50">
        <v>226.15346332623486</v>
      </c>
      <c r="L287" s="50">
        <v>193.85288188770252</v>
      </c>
      <c r="M287" s="50">
        <v>242.57460426552979</v>
      </c>
      <c r="N287" s="50">
        <v>253.9128959385441</v>
      </c>
      <c r="O287" s="306">
        <v>252.65414893487915</v>
      </c>
      <c r="P287" s="50">
        <v>258.9610870060468</v>
      </c>
      <c r="Q287" s="50">
        <v>256.05696390162728</v>
      </c>
      <c r="R287" s="50">
        <v>246.4108741800668</v>
      </c>
      <c r="S287" s="50">
        <v>234.18040911178662</v>
      </c>
      <c r="T287" s="50">
        <v>224.35563885003364</v>
      </c>
      <c r="U287" s="306">
        <v>266.12858041312978</v>
      </c>
      <c r="V287" s="50">
        <v>267.38797268261948</v>
      </c>
      <c r="W287" s="50">
        <v>259.39185519505708</v>
      </c>
      <c r="X287" s="50">
        <v>245.15079327065624</v>
      </c>
      <c r="Y287" s="50">
        <v>228.79927257832719</v>
      </c>
      <c r="Z287" s="50">
        <v>215.09756196552729</v>
      </c>
    </row>
    <row r="288" spans="1:26" x14ac:dyDescent="0.25">
      <c r="A288" t="str">
        <f t="shared" si="13"/>
        <v>18. Drukkerijen, reproductie van opgenomen media</v>
      </c>
      <c r="B288">
        <v>18</v>
      </c>
      <c r="C288" s="3" t="s">
        <v>19</v>
      </c>
      <c r="D288" s="208"/>
      <c r="E288" s="50">
        <v>1116.0790507393413</v>
      </c>
      <c r="F288" s="50">
        <v>1264.0508097752725</v>
      </c>
      <c r="G288" s="50">
        <v>1096.9200148663124</v>
      </c>
      <c r="H288" s="50">
        <v>1067.6991022845912</v>
      </c>
      <c r="I288" s="50">
        <v>1013.9933446010782</v>
      </c>
      <c r="J288" s="50">
        <v>1241.7819831265545</v>
      </c>
      <c r="K288" s="50">
        <v>1009.5741885307787</v>
      </c>
      <c r="L288" s="50">
        <v>763.42495127623442</v>
      </c>
      <c r="M288" s="50">
        <v>897.29762551152817</v>
      </c>
      <c r="N288" s="50">
        <v>911.54665772488192</v>
      </c>
      <c r="O288" s="306">
        <v>861.82572325349793</v>
      </c>
      <c r="P288" s="50">
        <v>844.6158405215665</v>
      </c>
      <c r="Q288" s="50">
        <v>824.84389417272985</v>
      </c>
      <c r="R288" s="50">
        <v>799.17094883411551</v>
      </c>
      <c r="S288" s="50">
        <v>773.32629262746855</v>
      </c>
      <c r="T288" s="50">
        <v>751.53730550205501</v>
      </c>
      <c r="U288" s="306">
        <v>914.91660342368937</v>
      </c>
      <c r="V288" s="50">
        <v>879.53573373880727</v>
      </c>
      <c r="W288" s="50">
        <v>842.73612759535877</v>
      </c>
      <c r="X288" s="50">
        <v>801.46008287020084</v>
      </c>
      <c r="Y288" s="50">
        <v>761.30491166965078</v>
      </c>
      <c r="Z288" s="50">
        <v>726.10200419034561</v>
      </c>
    </row>
    <row r="289" spans="1:26" x14ac:dyDescent="0.25">
      <c r="A289" t="str">
        <f t="shared" si="13"/>
        <v>18. Drukkerijen, reproductie van opgenomen media</v>
      </c>
      <c r="B289">
        <v>18</v>
      </c>
      <c r="C289" s="3" t="s">
        <v>20</v>
      </c>
      <c r="D289" s="208"/>
      <c r="E289" s="207">
        <v>0.12912140310340739</v>
      </c>
      <c r="F289" s="207">
        <v>0.13714017017406263</v>
      </c>
      <c r="G289" s="207">
        <v>0.15593370048056601</v>
      </c>
      <c r="H289" s="207">
        <v>0.17008304820489228</v>
      </c>
      <c r="I289" s="207">
        <v>0.18435593008435083</v>
      </c>
      <c r="J289" s="207">
        <v>0.20190515623581418</v>
      </c>
      <c r="K289" s="207">
        <v>0.22400876121382748</v>
      </c>
      <c r="L289" s="207">
        <v>0.2539252634638603</v>
      </c>
      <c r="M289" s="207">
        <v>0.27033906851948231</v>
      </c>
      <c r="N289" s="207">
        <v>0.27855172720646265</v>
      </c>
      <c r="O289" s="307">
        <v>0.29316153152296115</v>
      </c>
      <c r="P289" s="207">
        <v>0.30660221438202406</v>
      </c>
      <c r="Q289" s="207">
        <v>0.31043081692256136</v>
      </c>
      <c r="R289" s="207">
        <v>0.30833312264359408</v>
      </c>
      <c r="S289" s="207">
        <v>0.30282225154421</v>
      </c>
      <c r="T289" s="207">
        <v>0.29852894488072779</v>
      </c>
      <c r="U289" s="307">
        <v>0.29087741922843663</v>
      </c>
      <c r="V289" s="207">
        <v>0.30401035731201431</v>
      </c>
      <c r="W289" s="207">
        <v>0.30779724127313612</v>
      </c>
      <c r="X289" s="207">
        <v>0.30588022848588858</v>
      </c>
      <c r="Y289" s="207">
        <v>0.30053565801452353</v>
      </c>
      <c r="Z289" s="207">
        <v>0.29623601191595123</v>
      </c>
    </row>
    <row r="290" spans="1:26" x14ac:dyDescent="0.25">
      <c r="A290" t="str">
        <f t="shared" si="13"/>
        <v>18. Drukkerijen, reproductie van opgenomen media</v>
      </c>
      <c r="B290">
        <v>18</v>
      </c>
      <c r="C290" s="3" t="s">
        <v>29</v>
      </c>
      <c r="D290" s="208"/>
      <c r="E290" s="50">
        <v>968.07905073934126</v>
      </c>
      <c r="F290" s="50">
        <v>784.05080977527246</v>
      </c>
      <c r="G290" s="50">
        <v>850.92001486631239</v>
      </c>
      <c r="H290" s="50">
        <v>824.69910228459116</v>
      </c>
      <c r="I290" s="50">
        <v>826.99334460107821</v>
      </c>
      <c r="J290" s="50">
        <v>547.78198312655445</v>
      </c>
      <c r="K290" s="50">
        <v>634.57418853077866</v>
      </c>
      <c r="L290" s="50">
        <v>763.42495127623442</v>
      </c>
      <c r="M290" s="50">
        <v>683.29762551152817</v>
      </c>
      <c r="N290" s="50">
        <v>635.27571529092916</v>
      </c>
      <c r="O290" s="306">
        <v>633.19501359568767</v>
      </c>
      <c r="P290" s="50">
        <v>624.54627088582583</v>
      </c>
      <c r="Q290" s="50">
        <v>613.01489030817436</v>
      </c>
      <c r="R290" s="50">
        <v>595.27394048115889</v>
      </c>
      <c r="S290" s="50">
        <v>577.06426402505735</v>
      </c>
      <c r="T290" s="50">
        <v>562.62436272628884</v>
      </c>
      <c r="U290" s="306">
        <v>580.10413342549668</v>
      </c>
      <c r="V290" s="50">
        <v>563.08296968390141</v>
      </c>
      <c r="W290" s="50">
        <v>543.63630052341227</v>
      </c>
      <c r="X290" s="50">
        <v>518.76163079112519</v>
      </c>
      <c r="Y290" s="50">
        <v>494.10845224580737</v>
      </c>
      <c r="Z290" s="50">
        <v>473.55747342416896</v>
      </c>
    </row>
    <row r="291" spans="1:26" x14ac:dyDescent="0.25">
      <c r="A291" t="str">
        <f t="shared" si="13"/>
        <v>19. Verv. cokes en geraffineerde aardolieproducten</v>
      </c>
      <c r="B291">
        <v>19</v>
      </c>
      <c r="C291" s="3" t="s">
        <v>25</v>
      </c>
      <c r="D291" s="50">
        <v>3291</v>
      </c>
      <c r="E291" s="50">
        <v>3339</v>
      </c>
      <c r="F291" s="50">
        <v>3366</v>
      </c>
      <c r="G291" s="50">
        <v>3353</v>
      </c>
      <c r="H291" s="50">
        <v>3351</v>
      </c>
      <c r="I291" s="50">
        <v>3431</v>
      </c>
      <c r="J291" s="50">
        <v>3562</v>
      </c>
      <c r="K291" s="50">
        <v>3608</v>
      </c>
      <c r="L291" s="50">
        <v>3317</v>
      </c>
      <c r="M291" s="50">
        <v>3154</v>
      </c>
      <c r="N291" s="50">
        <v>3129.6499773902674</v>
      </c>
      <c r="O291" s="306">
        <v>3113.9566116322808</v>
      </c>
      <c r="P291" s="50">
        <v>3098.3419389328137</v>
      </c>
      <c r="Q291" s="50">
        <v>3082.8055646921621</v>
      </c>
      <c r="R291" s="50">
        <v>3067.3470962893125</v>
      </c>
      <c r="S291" s="50">
        <v>3051.9661430720134</v>
      </c>
      <c r="T291" s="50">
        <v>3036.6623163469053</v>
      </c>
      <c r="U291" s="306">
        <v>3076.1345103149906</v>
      </c>
      <c r="V291" s="50">
        <v>3023.5341312645664</v>
      </c>
      <c r="W291" s="50">
        <v>2971.8331926862566</v>
      </c>
      <c r="X291" s="50">
        <v>2921.0163145927422</v>
      </c>
      <c r="Y291" s="50">
        <v>2871.0683799868793</v>
      </c>
      <c r="Z291" s="50">
        <v>2821.9745303647001</v>
      </c>
    </row>
    <row r="292" spans="1:26" x14ac:dyDescent="0.25">
      <c r="A292" t="str">
        <f t="shared" si="13"/>
        <v>19. Verv. cokes en geraffineerde aardolieproducten</v>
      </c>
      <c r="B292">
        <v>19</v>
      </c>
      <c r="C292" s="3" t="s">
        <v>154</v>
      </c>
      <c r="D292" s="206"/>
      <c r="E292" s="50">
        <v>48</v>
      </c>
      <c r="F292" s="50">
        <v>27</v>
      </c>
      <c r="G292" s="50">
        <v>-13</v>
      </c>
      <c r="H292" s="50">
        <v>-2</v>
      </c>
      <c r="I292" s="50">
        <v>80</v>
      </c>
      <c r="J292" s="50">
        <v>131</v>
      </c>
      <c r="K292" s="50">
        <v>46</v>
      </c>
      <c r="L292" s="50">
        <v>-291</v>
      </c>
      <c r="M292" s="50">
        <v>-163</v>
      </c>
      <c r="N292" s="50">
        <v>-24.350022609732605</v>
      </c>
      <c r="O292" s="306">
        <v>-15.693365757986612</v>
      </c>
      <c r="P292" s="50">
        <v>-15.614672699467064</v>
      </c>
      <c r="Q292" s="50">
        <v>-15.536374240651639</v>
      </c>
      <c r="R292" s="50">
        <v>-15.458468402849576</v>
      </c>
      <c r="S292" s="50">
        <v>-15.380953217299066</v>
      </c>
      <c r="T292" s="50">
        <v>-15.303826725108138</v>
      </c>
      <c r="U292" s="306">
        <v>-53.515467075276774</v>
      </c>
      <c r="V292" s="50">
        <v>-52.600379050424181</v>
      </c>
      <c r="W292" s="50">
        <v>-51.700938578309888</v>
      </c>
      <c r="X292" s="50">
        <v>-50.816878093514333</v>
      </c>
      <c r="Y292" s="50">
        <v>-49.947934605862883</v>
      </c>
      <c r="Z292" s="50">
        <v>-49.093849622179278</v>
      </c>
    </row>
    <row r="293" spans="1:26" x14ac:dyDescent="0.25">
      <c r="A293" t="str">
        <f t="shared" si="13"/>
        <v>19. Verv. cokes en geraffineerde aardolieproducten</v>
      </c>
      <c r="B293">
        <v>19</v>
      </c>
      <c r="C293" s="3" t="s">
        <v>155</v>
      </c>
      <c r="D293" s="206"/>
      <c r="E293" s="207">
        <v>1.0145852324521423</v>
      </c>
      <c r="F293" s="207">
        <v>1.0080862533692723</v>
      </c>
      <c r="G293" s="207">
        <v>0.99613784907902558</v>
      </c>
      <c r="H293" s="207">
        <v>0.99940351923650461</v>
      </c>
      <c r="I293" s="207">
        <v>1.0238734706057893</v>
      </c>
      <c r="J293" s="207">
        <v>1.0381812882541532</v>
      </c>
      <c r="K293" s="207">
        <v>1.0129140932060641</v>
      </c>
      <c r="L293" s="207">
        <v>0.91934589800443456</v>
      </c>
      <c r="M293" s="207">
        <v>0.95085921012963526</v>
      </c>
      <c r="N293" s="207">
        <v>0.99227963772678107</v>
      </c>
      <c r="O293" s="307">
        <v>0.99498558437161944</v>
      </c>
      <c r="P293" s="207">
        <v>0.99498558437161966</v>
      </c>
      <c r="Q293" s="207">
        <v>0.99498558437161944</v>
      </c>
      <c r="R293" s="207">
        <v>0.99498558437161988</v>
      </c>
      <c r="S293" s="207">
        <v>0.99498558437161999</v>
      </c>
      <c r="T293" s="207">
        <v>0.99498558437161966</v>
      </c>
      <c r="U293" s="307">
        <v>0.9829004944764137</v>
      </c>
      <c r="V293" s="207">
        <v>0.98290049447641414</v>
      </c>
      <c r="W293" s="207">
        <v>0.98290049447641381</v>
      </c>
      <c r="X293" s="207">
        <v>0.98290049447641414</v>
      </c>
      <c r="Y293" s="207">
        <v>0.98290049447641414</v>
      </c>
      <c r="Z293" s="207">
        <v>0.98290049447641381</v>
      </c>
    </row>
    <row r="294" spans="1:26" x14ac:dyDescent="0.25">
      <c r="A294" t="str">
        <f t="shared" si="13"/>
        <v>19. Verv. cokes en geraffineerde aardolieproducten</v>
      </c>
      <c r="B294">
        <v>19</v>
      </c>
      <c r="C294" s="3" t="s">
        <v>8</v>
      </c>
      <c r="D294" s="50">
        <v>1</v>
      </c>
      <c r="E294" s="50">
        <v>1</v>
      </c>
      <c r="F294" s="50">
        <v>2</v>
      </c>
      <c r="G294" s="50">
        <v>1</v>
      </c>
      <c r="H294" s="50">
        <v>1</v>
      </c>
      <c r="I294" s="50">
        <v>1</v>
      </c>
      <c r="J294" s="50">
        <v>2</v>
      </c>
      <c r="K294" s="50">
        <v>3</v>
      </c>
      <c r="L294" s="50">
        <v>0</v>
      </c>
      <c r="M294" s="50">
        <v>1</v>
      </c>
      <c r="N294" s="50">
        <v>1.094404347739373</v>
      </c>
      <c r="O294" s="306">
        <v>1.1020013290589454</v>
      </c>
      <c r="P294" s="50">
        <v>1.182958021951467</v>
      </c>
      <c r="Q294" s="50">
        <v>1.2492012650127589</v>
      </c>
      <c r="R294" s="50">
        <v>1.2965589684151346</v>
      </c>
      <c r="S294" s="50">
        <v>1.3277216006367087</v>
      </c>
      <c r="T294" s="50">
        <v>1.282434081899565</v>
      </c>
      <c r="U294" s="306">
        <v>1.0886164264678977</v>
      </c>
      <c r="V294" s="50">
        <v>1.1543961337125503</v>
      </c>
      <c r="W294" s="50">
        <v>1.204233515804392</v>
      </c>
      <c r="X294" s="50">
        <v>1.2347053596098574</v>
      </c>
      <c r="Y294" s="50">
        <v>1.2490241786157599</v>
      </c>
      <c r="Z294" s="50">
        <v>1.191767782841874</v>
      </c>
    </row>
    <row r="295" spans="1:26" x14ac:dyDescent="0.25">
      <c r="A295" t="str">
        <f t="shared" si="13"/>
        <v>19. Verv. cokes en geraffineerde aardolieproducten</v>
      </c>
      <c r="B295">
        <v>19</v>
      </c>
      <c r="C295" s="3" t="s">
        <v>9</v>
      </c>
      <c r="D295" s="50">
        <v>104</v>
      </c>
      <c r="E295" s="50">
        <v>120</v>
      </c>
      <c r="F295" s="50">
        <v>110</v>
      </c>
      <c r="G295" s="50">
        <v>108</v>
      </c>
      <c r="H295" s="50">
        <v>107</v>
      </c>
      <c r="I295" s="50">
        <v>107</v>
      </c>
      <c r="J295" s="50">
        <v>99</v>
      </c>
      <c r="K295" s="50">
        <v>83</v>
      </c>
      <c r="L295" s="50">
        <v>64</v>
      </c>
      <c r="M295" s="50">
        <v>68</v>
      </c>
      <c r="N295" s="50">
        <v>81.659401331322442</v>
      </c>
      <c r="O295" s="306">
        <v>82.226253014398225</v>
      </c>
      <c r="P295" s="50">
        <v>88.266867791763303</v>
      </c>
      <c r="Q295" s="50">
        <v>93.209632850952005</v>
      </c>
      <c r="R295" s="50">
        <v>96.743246104821594</v>
      </c>
      <c r="S295" s="50">
        <v>99.068457893662128</v>
      </c>
      <c r="T295" s="50">
        <v>95.689312264813694</v>
      </c>
      <c r="U295" s="306">
        <v>81.227533359527754</v>
      </c>
      <c r="V295" s="50">
        <v>86.13571151547491</v>
      </c>
      <c r="W295" s="50">
        <v>89.854346948481549</v>
      </c>
      <c r="X295" s="50">
        <v>92.128015293966286</v>
      </c>
      <c r="Y295" s="50">
        <v>93.196419481329798</v>
      </c>
      <c r="Z295" s="50">
        <v>88.924211488970599</v>
      </c>
    </row>
    <row r="296" spans="1:26" x14ac:dyDescent="0.25">
      <c r="A296" t="str">
        <f t="shared" si="13"/>
        <v>19. Verv. cokes en geraffineerde aardolieproducten</v>
      </c>
      <c r="B296">
        <v>19</v>
      </c>
      <c r="C296" s="3" t="s">
        <v>10</v>
      </c>
      <c r="D296" s="50">
        <v>365</v>
      </c>
      <c r="E296" s="50">
        <v>359</v>
      </c>
      <c r="F296" s="50">
        <v>357</v>
      </c>
      <c r="G296" s="50">
        <v>345</v>
      </c>
      <c r="H296" s="50">
        <v>359</v>
      </c>
      <c r="I296" s="50">
        <v>376</v>
      </c>
      <c r="J296" s="50">
        <v>403</v>
      </c>
      <c r="K296" s="50">
        <v>384</v>
      </c>
      <c r="L296" s="50">
        <v>328</v>
      </c>
      <c r="M296" s="50">
        <v>305</v>
      </c>
      <c r="N296" s="50">
        <v>301.46630532728432</v>
      </c>
      <c r="O296" s="306">
        <v>303.55898148923717</v>
      </c>
      <c r="P296" s="50">
        <v>325.85943666216946</v>
      </c>
      <c r="Q296" s="50">
        <v>344.10690230851458</v>
      </c>
      <c r="R296" s="50">
        <v>357.15212814573829</v>
      </c>
      <c r="S296" s="50">
        <v>365.73623476000421</v>
      </c>
      <c r="T296" s="50">
        <v>353.26126517556474</v>
      </c>
      <c r="U296" s="306">
        <v>299.87195562934937</v>
      </c>
      <c r="V296" s="50">
        <v>317.99173498651101</v>
      </c>
      <c r="W296" s="50">
        <v>331.72001693042523</v>
      </c>
      <c r="X296" s="50">
        <v>340.11383790483842</v>
      </c>
      <c r="Y296" s="50">
        <v>344.05812181715669</v>
      </c>
      <c r="Z296" s="50">
        <v>328.28618695051932</v>
      </c>
    </row>
    <row r="297" spans="1:26" x14ac:dyDescent="0.25">
      <c r="A297" t="str">
        <f t="shared" si="13"/>
        <v>19. Verv. cokes en geraffineerde aardolieproducten</v>
      </c>
      <c r="B297">
        <v>19</v>
      </c>
      <c r="C297" s="3" t="s">
        <v>11</v>
      </c>
      <c r="D297" s="50">
        <v>428</v>
      </c>
      <c r="E297" s="50">
        <v>431</v>
      </c>
      <c r="F297" s="50">
        <v>425</v>
      </c>
      <c r="G297" s="50">
        <v>432</v>
      </c>
      <c r="H297" s="50">
        <v>412</v>
      </c>
      <c r="I297" s="50">
        <v>405</v>
      </c>
      <c r="J297" s="50">
        <v>432</v>
      </c>
      <c r="K297" s="50">
        <v>410</v>
      </c>
      <c r="L297" s="50">
        <v>369</v>
      </c>
      <c r="M297" s="50">
        <v>380</v>
      </c>
      <c r="N297" s="50">
        <v>380.65561135390885</v>
      </c>
      <c r="O297" s="306">
        <v>365.89278254935186</v>
      </c>
      <c r="P297" s="50">
        <v>347.68055611629705</v>
      </c>
      <c r="Q297" s="50">
        <v>339.38302800932655</v>
      </c>
      <c r="R297" s="50">
        <v>351.05278882561038</v>
      </c>
      <c r="S297" s="50">
        <v>353.66523950825308</v>
      </c>
      <c r="T297" s="50">
        <v>367.59128708474714</v>
      </c>
      <c r="U297" s="306">
        <v>361.44865065581439</v>
      </c>
      <c r="V297" s="50">
        <v>339.2859951915932</v>
      </c>
      <c r="W297" s="50">
        <v>327.16618888457248</v>
      </c>
      <c r="X297" s="50">
        <v>334.30547350946784</v>
      </c>
      <c r="Y297" s="50">
        <v>332.70260502646551</v>
      </c>
      <c r="Z297" s="50">
        <v>341.60309631827801</v>
      </c>
    </row>
    <row r="298" spans="1:26" x14ac:dyDescent="0.25">
      <c r="A298" t="str">
        <f t="shared" si="13"/>
        <v>19. Verv. cokes en geraffineerde aardolieproducten</v>
      </c>
      <c r="B298">
        <v>19</v>
      </c>
      <c r="C298" s="3" t="s">
        <v>12</v>
      </c>
      <c r="D298" s="50">
        <v>421</v>
      </c>
      <c r="E298" s="50">
        <v>445</v>
      </c>
      <c r="F298" s="50">
        <v>461</v>
      </c>
      <c r="G298" s="50">
        <v>453</v>
      </c>
      <c r="H298" s="50">
        <v>441</v>
      </c>
      <c r="I298" s="50">
        <v>461</v>
      </c>
      <c r="J298" s="50">
        <v>442</v>
      </c>
      <c r="K298" s="50">
        <v>456</v>
      </c>
      <c r="L298" s="50">
        <v>446</v>
      </c>
      <c r="M298" s="50">
        <v>402</v>
      </c>
      <c r="N298" s="50">
        <v>379.65651526111645</v>
      </c>
      <c r="O298" s="306">
        <v>386.30069201899551</v>
      </c>
      <c r="P298" s="50">
        <v>386.94880276796664</v>
      </c>
      <c r="Q298" s="50">
        <v>374.64236571010974</v>
      </c>
      <c r="R298" s="50">
        <v>378.28567828372616</v>
      </c>
      <c r="S298" s="50">
        <v>378.93833193031548</v>
      </c>
      <c r="T298" s="50">
        <v>364.24210375210924</v>
      </c>
      <c r="U298" s="306">
        <v>381.60868575985148</v>
      </c>
      <c r="V298" s="50">
        <v>377.60613104694448</v>
      </c>
      <c r="W298" s="50">
        <v>361.15628911386915</v>
      </c>
      <c r="X298" s="50">
        <v>360.23919144340732</v>
      </c>
      <c r="Y298" s="50">
        <v>356.47769725092576</v>
      </c>
      <c r="Z298" s="50">
        <v>338.49069557113182</v>
      </c>
    </row>
    <row r="299" spans="1:26" x14ac:dyDescent="0.25">
      <c r="A299" t="str">
        <f t="shared" si="13"/>
        <v>19. Verv. cokes en geraffineerde aardolieproducten</v>
      </c>
      <c r="B299">
        <v>19</v>
      </c>
      <c r="C299" s="3" t="s">
        <v>13</v>
      </c>
      <c r="D299" s="50">
        <v>462</v>
      </c>
      <c r="E299" s="50">
        <v>417</v>
      </c>
      <c r="F299" s="50">
        <v>392</v>
      </c>
      <c r="G299" s="50">
        <v>391</v>
      </c>
      <c r="H299" s="50">
        <v>404</v>
      </c>
      <c r="I299" s="50">
        <v>423</v>
      </c>
      <c r="J299" s="50">
        <v>474</v>
      </c>
      <c r="K299" s="50">
        <v>486</v>
      </c>
      <c r="L299" s="50">
        <v>461</v>
      </c>
      <c r="M299" s="50">
        <v>433</v>
      </c>
      <c r="N299" s="50">
        <v>438.60318473586875</v>
      </c>
      <c r="O299" s="306">
        <v>423.23383311641891</v>
      </c>
      <c r="P299" s="50">
        <v>422.85126900416975</v>
      </c>
      <c r="Q299" s="50">
        <v>431.43655412892952</v>
      </c>
      <c r="R299" s="50">
        <v>400.18642807909976</v>
      </c>
      <c r="S299" s="50">
        <v>377.94374313259812</v>
      </c>
      <c r="T299" s="50">
        <v>384.55794553125929</v>
      </c>
      <c r="U299" s="306">
        <v>418.09323711156856</v>
      </c>
      <c r="V299" s="50">
        <v>412.64175145336191</v>
      </c>
      <c r="W299" s="50">
        <v>415.90604570825889</v>
      </c>
      <c r="X299" s="50">
        <v>381.0951446322361</v>
      </c>
      <c r="Y299" s="50">
        <v>355.54206025026713</v>
      </c>
      <c r="Z299" s="50">
        <v>357.37023570144487</v>
      </c>
    </row>
    <row r="300" spans="1:26" x14ac:dyDescent="0.25">
      <c r="A300" t="str">
        <f t="shared" si="13"/>
        <v>19. Verv. cokes en geraffineerde aardolieproducten</v>
      </c>
      <c r="B300">
        <v>19</v>
      </c>
      <c r="C300" s="3" t="s">
        <v>14</v>
      </c>
      <c r="D300" s="50">
        <v>518</v>
      </c>
      <c r="E300" s="50">
        <v>507</v>
      </c>
      <c r="F300" s="50">
        <v>499</v>
      </c>
      <c r="G300" s="50">
        <v>480</v>
      </c>
      <c r="H300" s="50">
        <v>447</v>
      </c>
      <c r="I300" s="50">
        <v>442</v>
      </c>
      <c r="J300" s="50">
        <v>423</v>
      </c>
      <c r="K300" s="50">
        <v>426</v>
      </c>
      <c r="L300" s="50">
        <v>412</v>
      </c>
      <c r="M300" s="50">
        <v>394</v>
      </c>
      <c r="N300" s="50">
        <v>404.63391758092672</v>
      </c>
      <c r="O300" s="306">
        <v>432.21757014011649</v>
      </c>
      <c r="P300" s="50">
        <v>432.82417629200393</v>
      </c>
      <c r="Q300" s="50">
        <v>436.41850048145761</v>
      </c>
      <c r="R300" s="50">
        <v>431.04657551803535</v>
      </c>
      <c r="S300" s="50">
        <v>436.62448219792253</v>
      </c>
      <c r="T300" s="50">
        <v>421.32446745543649</v>
      </c>
      <c r="U300" s="306">
        <v>426.96785771063492</v>
      </c>
      <c r="V300" s="50">
        <v>422.37386823292235</v>
      </c>
      <c r="W300" s="50">
        <v>420.70865593583687</v>
      </c>
      <c r="X300" s="50">
        <v>410.4830786710404</v>
      </c>
      <c r="Y300" s="50">
        <v>410.7446432891245</v>
      </c>
      <c r="Z300" s="50">
        <v>391.53741585894733</v>
      </c>
    </row>
    <row r="301" spans="1:26" x14ac:dyDescent="0.25">
      <c r="A301" t="str">
        <f t="shared" si="13"/>
        <v>19. Verv. cokes en geraffineerde aardolieproducten</v>
      </c>
      <c r="B301">
        <v>19</v>
      </c>
      <c r="C301" s="3" t="s">
        <v>15</v>
      </c>
      <c r="D301" s="50">
        <v>534</v>
      </c>
      <c r="E301" s="50">
        <v>559</v>
      </c>
      <c r="F301" s="50">
        <v>542</v>
      </c>
      <c r="G301" s="50">
        <v>518</v>
      </c>
      <c r="H301" s="50">
        <v>519</v>
      </c>
      <c r="I301" s="50">
        <v>501</v>
      </c>
      <c r="J301" s="50">
        <v>515</v>
      </c>
      <c r="K301" s="50">
        <v>531</v>
      </c>
      <c r="L301" s="50">
        <v>477</v>
      </c>
      <c r="M301" s="50">
        <v>417</v>
      </c>
      <c r="N301" s="50">
        <v>407.01571755593244</v>
      </c>
      <c r="O301" s="306">
        <v>372.20977536899863</v>
      </c>
      <c r="P301" s="50">
        <v>366.13678986909548</v>
      </c>
      <c r="Q301" s="50">
        <v>370.37357099921621</v>
      </c>
      <c r="R301" s="50">
        <v>382.42076220459933</v>
      </c>
      <c r="S301" s="50">
        <v>392.92405150795253</v>
      </c>
      <c r="T301" s="50">
        <v>419.2478922421011</v>
      </c>
      <c r="U301" s="306">
        <v>367.68891731249772</v>
      </c>
      <c r="V301" s="50">
        <v>357.29661305948514</v>
      </c>
      <c r="W301" s="50">
        <v>357.04115906483412</v>
      </c>
      <c r="X301" s="50">
        <v>364.17700715708781</v>
      </c>
      <c r="Y301" s="50">
        <v>369.63444780724069</v>
      </c>
      <c r="Z301" s="50">
        <v>389.60765161388338</v>
      </c>
    </row>
    <row r="302" spans="1:26" x14ac:dyDescent="0.25">
      <c r="A302" t="str">
        <f t="shared" si="13"/>
        <v>19. Verv. cokes en geraffineerde aardolieproducten</v>
      </c>
      <c r="B302">
        <v>19</v>
      </c>
      <c r="C302" s="3" t="s">
        <v>16</v>
      </c>
      <c r="D302" s="50">
        <v>362</v>
      </c>
      <c r="E302" s="50">
        <v>385</v>
      </c>
      <c r="F302" s="50">
        <v>438</v>
      </c>
      <c r="G302" s="50">
        <v>472</v>
      </c>
      <c r="H302" s="50">
        <v>494</v>
      </c>
      <c r="I302" s="50">
        <v>519</v>
      </c>
      <c r="J302" s="50">
        <v>544</v>
      </c>
      <c r="K302" s="50">
        <v>540</v>
      </c>
      <c r="L302" s="50">
        <v>496</v>
      </c>
      <c r="M302" s="50">
        <v>483</v>
      </c>
      <c r="N302" s="50">
        <v>465.46277677493435</v>
      </c>
      <c r="O302" s="306">
        <v>458.50077566829896</v>
      </c>
      <c r="P302" s="50">
        <v>438.96836577222615</v>
      </c>
      <c r="Q302" s="50">
        <v>412.24152516782874</v>
      </c>
      <c r="R302" s="50">
        <v>385.45254204108738</v>
      </c>
      <c r="S302" s="50">
        <v>375.9449189309874</v>
      </c>
      <c r="T302" s="50">
        <v>343.57944671139222</v>
      </c>
      <c r="U302" s="306">
        <v>452.93182755688247</v>
      </c>
      <c r="V302" s="50">
        <v>428.3697095469405</v>
      </c>
      <c r="W302" s="50">
        <v>397.40198406567214</v>
      </c>
      <c r="X302" s="50">
        <v>367.0641529826608</v>
      </c>
      <c r="Y302" s="50">
        <v>353.66171142155423</v>
      </c>
      <c r="Z302" s="50">
        <v>319.2888595340217</v>
      </c>
    </row>
    <row r="303" spans="1:26" x14ac:dyDescent="0.25">
      <c r="A303" t="str">
        <f t="shared" si="13"/>
        <v>19. Verv. cokes en geraffineerde aardolieproducten</v>
      </c>
      <c r="B303">
        <v>19</v>
      </c>
      <c r="C303" s="3" t="s">
        <v>17</v>
      </c>
      <c r="D303" s="50">
        <v>96</v>
      </c>
      <c r="E303" s="50">
        <v>115</v>
      </c>
      <c r="F303" s="50">
        <v>136</v>
      </c>
      <c r="G303" s="50">
        <v>151</v>
      </c>
      <c r="H303" s="50">
        <v>165</v>
      </c>
      <c r="I303" s="50">
        <v>193</v>
      </c>
      <c r="J303" s="50">
        <v>223</v>
      </c>
      <c r="K303" s="50">
        <v>286</v>
      </c>
      <c r="L303" s="50">
        <v>260</v>
      </c>
      <c r="M303" s="50">
        <v>269</v>
      </c>
      <c r="N303" s="50">
        <v>263.0395863670289</v>
      </c>
      <c r="O303" s="306">
        <v>255.29775651524943</v>
      </c>
      <c r="P303" s="50">
        <v>253.51476145000598</v>
      </c>
      <c r="Q303" s="50">
        <v>247.82412497898736</v>
      </c>
      <c r="R303" s="50">
        <v>252.76777864391045</v>
      </c>
      <c r="S303" s="50">
        <v>239.66058978703657</v>
      </c>
      <c r="T303" s="50">
        <v>234.48427475217727</v>
      </c>
      <c r="U303" s="306">
        <v>252.19691125076287</v>
      </c>
      <c r="V303" s="50">
        <v>247.39378323346156</v>
      </c>
      <c r="W303" s="50">
        <v>238.90315010331338</v>
      </c>
      <c r="X303" s="50">
        <v>240.70924549602677</v>
      </c>
      <c r="Y303" s="50">
        <v>225.45529963643872</v>
      </c>
      <c r="Z303" s="50">
        <v>217.9065639138025</v>
      </c>
    </row>
    <row r="304" spans="1:26" x14ac:dyDescent="0.25">
      <c r="A304" t="str">
        <f t="shared" si="13"/>
        <v>19. Verv. cokes en geraffineerde aardolieproducten</v>
      </c>
      <c r="B304">
        <v>19</v>
      </c>
      <c r="C304" s="3" t="s">
        <v>156</v>
      </c>
      <c r="D304" s="50">
        <v>0</v>
      </c>
      <c r="E304" s="50">
        <v>0</v>
      </c>
      <c r="F304" s="50">
        <v>4</v>
      </c>
      <c r="G304" s="50">
        <v>2</v>
      </c>
      <c r="H304" s="50">
        <v>2</v>
      </c>
      <c r="I304" s="50">
        <v>3</v>
      </c>
      <c r="J304" s="50">
        <v>5</v>
      </c>
      <c r="K304" s="50">
        <v>3</v>
      </c>
      <c r="L304" s="50">
        <v>4</v>
      </c>
      <c r="M304" s="50">
        <v>2</v>
      </c>
      <c r="N304" s="50">
        <v>6.3625567542043502</v>
      </c>
      <c r="O304" s="306">
        <v>33.41619042215553</v>
      </c>
      <c r="P304" s="50">
        <v>34.107955185164066</v>
      </c>
      <c r="Q304" s="50">
        <v>31.920158791827749</v>
      </c>
      <c r="R304" s="50">
        <v>30.942609474268874</v>
      </c>
      <c r="S304" s="50">
        <v>30.13237182264454</v>
      </c>
      <c r="T304" s="50">
        <v>51.401887295404521</v>
      </c>
      <c r="U304" s="306">
        <v>33.010317541633242</v>
      </c>
      <c r="V304" s="50">
        <v>33.284436864159169</v>
      </c>
      <c r="W304" s="50">
        <v>30.771122415189435</v>
      </c>
      <c r="X304" s="50">
        <v>29.466462142400548</v>
      </c>
      <c r="Y304" s="50">
        <v>28.346349827761173</v>
      </c>
      <c r="Z304" s="50">
        <v>47.767845630859888</v>
      </c>
    </row>
    <row r="305" spans="1:26" x14ac:dyDescent="0.25">
      <c r="A305" t="str">
        <f t="shared" si="13"/>
        <v>19. Verv. cokes en geraffineerde aardolieproducten</v>
      </c>
      <c r="B305">
        <v>19</v>
      </c>
      <c r="C305" s="3" t="s">
        <v>6</v>
      </c>
      <c r="D305" s="50">
        <v>458</v>
      </c>
      <c r="E305" s="50">
        <v>500</v>
      </c>
      <c r="F305" s="50">
        <v>578</v>
      </c>
      <c r="G305" s="50">
        <v>625</v>
      </c>
      <c r="H305" s="50">
        <v>661</v>
      </c>
      <c r="I305" s="50">
        <v>715</v>
      </c>
      <c r="J305" s="50">
        <v>772</v>
      </c>
      <c r="K305" s="50">
        <v>829</v>
      </c>
      <c r="L305" s="50">
        <v>760</v>
      </c>
      <c r="M305" s="50">
        <v>754</v>
      </c>
      <c r="N305" s="50">
        <v>734.86491989616763</v>
      </c>
      <c r="O305" s="306">
        <v>747.21472260570386</v>
      </c>
      <c r="P305" s="50">
        <v>726.59108240739624</v>
      </c>
      <c r="Q305" s="50">
        <v>691.9858089386438</v>
      </c>
      <c r="R305" s="50">
        <v>669.16293015926681</v>
      </c>
      <c r="S305" s="50">
        <v>645.73788054066858</v>
      </c>
      <c r="T305" s="50">
        <v>629.46560875897399</v>
      </c>
      <c r="U305" s="306">
        <v>738.13905634927846</v>
      </c>
      <c r="V305" s="50">
        <v>709.04792964456124</v>
      </c>
      <c r="W305" s="50">
        <v>667.07625658417498</v>
      </c>
      <c r="X305" s="50">
        <v>637.23986062108816</v>
      </c>
      <c r="Y305" s="50">
        <v>607.46336088575413</v>
      </c>
      <c r="Z305" s="50">
        <v>584.96326907868411</v>
      </c>
    </row>
    <row r="306" spans="1:26" x14ac:dyDescent="0.25">
      <c r="A306" t="str">
        <f t="shared" si="13"/>
        <v>19. Verv. cokes en geraffineerde aardolieproducten</v>
      </c>
      <c r="B306">
        <v>19</v>
      </c>
      <c r="C306" s="3" t="s">
        <v>157</v>
      </c>
      <c r="D306" s="207">
        <v>0.99153076121651496</v>
      </c>
      <c r="E306" s="206"/>
      <c r="F306" s="206"/>
      <c r="G306" s="206"/>
      <c r="H306" s="206"/>
      <c r="I306" s="206"/>
      <c r="J306" s="206"/>
      <c r="K306" s="206"/>
      <c r="L306" s="206"/>
      <c r="M306" s="206"/>
      <c r="N306" s="206"/>
      <c r="O306" s="308"/>
      <c r="P306" s="206"/>
      <c r="Q306" s="206"/>
      <c r="R306" s="206"/>
      <c r="S306" s="206"/>
      <c r="T306" s="206"/>
      <c r="U306" s="308"/>
      <c r="V306" s="206"/>
      <c r="W306" s="206"/>
      <c r="X306" s="206"/>
      <c r="Y306" s="206"/>
      <c r="Z306" s="206"/>
    </row>
    <row r="307" spans="1:26" x14ac:dyDescent="0.25">
      <c r="A307" t="str">
        <f t="shared" si="13"/>
        <v>19. Verv. cokes en geraffineerde aardolieproducten</v>
      </c>
      <c r="B307">
        <v>19</v>
      </c>
      <c r="C307" s="3" t="s">
        <v>158</v>
      </c>
      <c r="D307" s="206"/>
      <c r="E307" s="207">
        <v>-1.1527235617813658E-2</v>
      </c>
      <c r="F307" s="207">
        <v>-8.2777460763786559E-3</v>
      </c>
      <c r="G307" s="207">
        <v>-2.3035439312553141E-3</v>
      </c>
      <c r="H307" s="207">
        <v>-3.9363790099948281E-3</v>
      </c>
      <c r="I307" s="207">
        <v>-1.6171354694637152E-2</v>
      </c>
      <c r="J307" s="207">
        <v>-2.3325263518819139E-2</v>
      </c>
      <c r="K307" s="207">
        <v>-1.0691665994774557E-2</v>
      </c>
      <c r="L307" s="207">
        <v>3.6092431606040198E-2</v>
      </c>
      <c r="M307" s="207">
        <v>2.0335775543439849E-2</v>
      </c>
      <c r="N307" s="207">
        <v>-3.7443825513305828E-4</v>
      </c>
      <c r="O307" s="307">
        <v>-1.7274115775522403E-3</v>
      </c>
      <c r="P307" s="207">
        <v>-1.7274115775523513E-3</v>
      </c>
      <c r="Q307" s="207">
        <v>-1.7274115775522403E-3</v>
      </c>
      <c r="R307" s="207">
        <v>-1.7274115775524623E-3</v>
      </c>
      <c r="S307" s="207">
        <v>-1.7274115775525178E-3</v>
      </c>
      <c r="T307" s="207">
        <v>-1.7274115775523513E-3</v>
      </c>
      <c r="U307" s="307">
        <v>4.3151333700506278E-3</v>
      </c>
      <c r="V307" s="207">
        <v>4.3151333700504058E-3</v>
      </c>
      <c r="W307" s="207">
        <v>4.3151333700505723E-3</v>
      </c>
      <c r="X307" s="207">
        <v>4.3151333700504058E-3</v>
      </c>
      <c r="Y307" s="207">
        <v>4.3151333700504058E-3</v>
      </c>
      <c r="Z307" s="207">
        <v>4.3151333700505723E-3</v>
      </c>
    </row>
    <row r="308" spans="1:26" x14ac:dyDescent="0.25">
      <c r="A308" t="str">
        <f t="shared" si="13"/>
        <v>19. Verv. cokes en geraffineerde aardolieproducten</v>
      </c>
      <c r="B308">
        <v>19</v>
      </c>
      <c r="C308" s="3" t="s">
        <v>159</v>
      </c>
      <c r="D308" s="208"/>
      <c r="E308" s="50">
        <v>0.36942514533456727</v>
      </c>
      <c r="F308" s="50">
        <v>0.37267463487600228</v>
      </c>
      <c r="G308" s="50">
        <v>0.75729767404225123</v>
      </c>
      <c r="H308" s="50">
        <v>0.3770160019423861</v>
      </c>
      <c r="I308" s="50">
        <v>0.36478102625774378</v>
      </c>
      <c r="J308" s="50">
        <v>0.35762711743356179</v>
      </c>
      <c r="K308" s="50">
        <v>0.74052142991521275</v>
      </c>
      <c r="L308" s="50">
        <v>1.2511344376752633</v>
      </c>
      <c r="M308" s="50">
        <v>0</v>
      </c>
      <c r="N308" s="50">
        <v>0.38057794269724787</v>
      </c>
      <c r="O308" s="306">
        <v>0.41502545525514312</v>
      </c>
      <c r="P308" s="50">
        <v>0.41790642026339897</v>
      </c>
      <c r="Q308" s="50">
        <v>0.448607219646253</v>
      </c>
      <c r="R308" s="50">
        <v>0.47372831146746047</v>
      </c>
      <c r="S308" s="50">
        <v>0.49168753508988855</v>
      </c>
      <c r="T308" s="50">
        <v>0.50350518333975425</v>
      </c>
      <c r="U308" s="306">
        <v>0.42163844271721024</v>
      </c>
      <c r="V308" s="50">
        <v>0.41940854467585481</v>
      </c>
      <c r="W308" s="50">
        <v>0.44475132897885955</v>
      </c>
      <c r="X308" s="50">
        <v>0.46395205329772043</v>
      </c>
      <c r="Y308" s="50">
        <v>0.47569186481747344</v>
      </c>
      <c r="Z308" s="50">
        <v>0.48120844062391049</v>
      </c>
    </row>
    <row r="309" spans="1:26" x14ac:dyDescent="0.25">
      <c r="A309" t="str">
        <f t="shared" si="13"/>
        <v>19. Verv. cokes en geraffineerde aardolieproducten</v>
      </c>
      <c r="B309">
        <v>19</v>
      </c>
      <c r="C309" s="3" t="s">
        <v>160</v>
      </c>
      <c r="D309" s="208"/>
      <c r="E309" s="50">
        <v>15.849365031626204</v>
      </c>
      <c r="F309" s="50">
        <v>18.677667627617822</v>
      </c>
      <c r="G309" s="50">
        <v>17.778357561279904</v>
      </c>
      <c r="H309" s="50">
        <v>17.278768508025493</v>
      </c>
      <c r="I309" s="50">
        <v>15.809637512472232</v>
      </c>
      <c r="J309" s="50">
        <v>15.044169268284758</v>
      </c>
      <c r="K309" s="50">
        <v>15.170097720863508</v>
      </c>
      <c r="L309" s="50">
        <v>16.60144485674309</v>
      </c>
      <c r="M309" s="50">
        <v>11.792688118397889</v>
      </c>
      <c r="N309" s="50">
        <v>11.121436587494799</v>
      </c>
      <c r="O309" s="306">
        <v>13.244956033166513</v>
      </c>
      <c r="P309" s="50">
        <v>13.336897995723916</v>
      </c>
      <c r="Q309" s="50">
        <v>14.316671002078401</v>
      </c>
      <c r="R309" s="50">
        <v>15.118375457706255</v>
      </c>
      <c r="S309" s="50">
        <v>15.691518922177925</v>
      </c>
      <c r="T309" s="50">
        <v>16.068662611806978</v>
      </c>
      <c r="U309" s="306">
        <v>13.738386636105369</v>
      </c>
      <c r="V309" s="50">
        <v>13.665729121164812</v>
      </c>
      <c r="W309" s="50">
        <v>14.491481552433559</v>
      </c>
      <c r="X309" s="50">
        <v>15.117105185529789</v>
      </c>
      <c r="Y309" s="50">
        <v>15.499627397342303</v>
      </c>
      <c r="Z309" s="50">
        <v>15.679375835003272</v>
      </c>
    </row>
    <row r="310" spans="1:26" x14ac:dyDescent="0.25">
      <c r="A310" t="str">
        <f t="shared" si="13"/>
        <v>19. Verv. cokes en geraffineerde aardolieproducten</v>
      </c>
      <c r="B310">
        <v>19</v>
      </c>
      <c r="C310" s="3" t="s">
        <v>161</v>
      </c>
      <c r="D310" s="208"/>
      <c r="E310" s="50">
        <v>33.698070416029672</v>
      </c>
      <c r="F310" s="50">
        <v>34.310696277853665</v>
      </c>
      <c r="G310" s="50">
        <v>36.252340503396105</v>
      </c>
      <c r="H310" s="50">
        <v>34.470446333889925</v>
      </c>
      <c r="I310" s="50">
        <v>31.476890783898863</v>
      </c>
      <c r="J310" s="50">
        <v>30.277570211762093</v>
      </c>
      <c r="K310" s="50">
        <v>37.543097236605192</v>
      </c>
      <c r="L310" s="50">
        <v>53.738168761234938</v>
      </c>
      <c r="M310" s="50">
        <v>40.733169295021924</v>
      </c>
      <c r="N310" s="50">
        <v>31.560264776135529</v>
      </c>
      <c r="O310" s="306">
        <v>30.786735335259021</v>
      </c>
      <c r="P310" s="50">
        <v>31.000446340442483</v>
      </c>
      <c r="Q310" s="50">
        <v>33.277842517502897</v>
      </c>
      <c r="R310" s="50">
        <v>35.141334010468732</v>
      </c>
      <c r="S310" s="50">
        <v>36.473555582638355</v>
      </c>
      <c r="T310" s="50">
        <v>37.350192917401714</v>
      </c>
      <c r="U310" s="306">
        <v>32.608359035386904</v>
      </c>
      <c r="V310" s="50">
        <v>32.435904845782524</v>
      </c>
      <c r="W310" s="50">
        <v>34.395846174147152</v>
      </c>
      <c r="X310" s="50">
        <v>35.880777453880597</v>
      </c>
      <c r="Y310" s="50">
        <v>36.788702230798123</v>
      </c>
      <c r="Z310" s="50">
        <v>37.215339051157734</v>
      </c>
    </row>
    <row r="311" spans="1:26" x14ac:dyDescent="0.25">
      <c r="A311" t="str">
        <f t="shared" si="13"/>
        <v>19. Verv. cokes en geraffineerde aardolieproducten</v>
      </c>
      <c r="B311">
        <v>19</v>
      </c>
      <c r="C311" s="3" t="s">
        <v>162</v>
      </c>
      <c r="D311" s="208"/>
      <c r="E311" s="50">
        <v>25.79189801613072</v>
      </c>
      <c r="F311" s="50">
        <v>27.373212340377972</v>
      </c>
      <c r="G311" s="50">
        <v>29.531182651029248</v>
      </c>
      <c r="H311" s="50">
        <v>29.312193846560142</v>
      </c>
      <c r="I311" s="50">
        <v>22.914337853072684</v>
      </c>
      <c r="J311" s="50">
        <v>19.627683505076288</v>
      </c>
      <c r="K311" s="50">
        <v>26.3939098691353</v>
      </c>
      <c r="L311" s="50">
        <v>44.2312555865782</v>
      </c>
      <c r="M311" s="50">
        <v>33.993923940820849</v>
      </c>
      <c r="N311" s="50">
        <v>27.137411703729079</v>
      </c>
      <c r="O311" s="306">
        <v>26.669214803981927</v>
      </c>
      <c r="P311" s="50">
        <v>25.634912298620701</v>
      </c>
      <c r="Q311" s="50">
        <v>24.358940621559825</v>
      </c>
      <c r="R311" s="50">
        <v>23.777605281093336</v>
      </c>
      <c r="S311" s="50">
        <v>24.595203521176028</v>
      </c>
      <c r="T311" s="50">
        <v>24.778235128597817</v>
      </c>
      <c r="U311" s="306">
        <v>28.969343445145171</v>
      </c>
      <c r="V311" s="50">
        <v>27.507620500824203</v>
      </c>
      <c r="W311" s="50">
        <v>25.820957914882445</v>
      </c>
      <c r="X311" s="50">
        <v>24.898594442693124</v>
      </c>
      <c r="Y311" s="50">
        <v>25.441921224388587</v>
      </c>
      <c r="Z311" s="50">
        <v>25.319936821173521</v>
      </c>
    </row>
    <row r="312" spans="1:26" x14ac:dyDescent="0.25">
      <c r="A312" t="str">
        <f t="shared" si="13"/>
        <v>19. Verv. cokes en geraffineerde aardolieproducten</v>
      </c>
      <c r="B312">
        <v>19</v>
      </c>
      <c r="C312" s="3" t="s">
        <v>163</v>
      </c>
      <c r="D312" s="208"/>
      <c r="E312" s="50">
        <v>19.999130937632454</v>
      </c>
      <c r="F312" s="50">
        <v>22.585246758637965</v>
      </c>
      <c r="G312" s="50">
        <v>26.151407763580739</v>
      </c>
      <c r="H312" s="50">
        <v>24.957912947730296</v>
      </c>
      <c r="I312" s="50">
        <v>18.901151903975737</v>
      </c>
      <c r="J312" s="50">
        <v>16.460395033713816</v>
      </c>
      <c r="K312" s="50">
        <v>21.366034064199305</v>
      </c>
      <c r="L312" s="50">
        <v>43.37633478034909</v>
      </c>
      <c r="M312" s="50">
        <v>35.397630764579567</v>
      </c>
      <c r="N312" s="50">
        <v>23.579981872168734</v>
      </c>
      <c r="O312" s="306">
        <v>21.755722294780714</v>
      </c>
      <c r="P312" s="50">
        <v>22.136458193181987</v>
      </c>
      <c r="Q312" s="50">
        <v>22.17359733581252</v>
      </c>
      <c r="R312" s="50">
        <v>21.468392983175971</v>
      </c>
      <c r="S312" s="50">
        <v>21.677168266619105</v>
      </c>
      <c r="T312" s="50">
        <v>21.714567734082827</v>
      </c>
      <c r="U312" s="306">
        <v>24.049813852896282</v>
      </c>
      <c r="V312" s="50">
        <v>24.173476519586913</v>
      </c>
      <c r="W312" s="50">
        <v>23.919929716326557</v>
      </c>
      <c r="X312" s="50">
        <v>22.877894032761482</v>
      </c>
      <c r="Y312" s="50">
        <v>22.819799340920458</v>
      </c>
      <c r="Z312" s="50">
        <v>22.581522815952379</v>
      </c>
    </row>
    <row r="313" spans="1:26" x14ac:dyDescent="0.25">
      <c r="A313" t="str">
        <f t="shared" si="13"/>
        <v>19. Verv. cokes en geraffineerde aardolieproducten</v>
      </c>
      <c r="B313">
        <v>19</v>
      </c>
      <c r="C313" s="3" t="s">
        <v>164</v>
      </c>
      <c r="D313" s="208"/>
      <c r="E313" s="50">
        <v>19.03930640477806</v>
      </c>
      <c r="F313" s="50">
        <v>18.539865646987163</v>
      </c>
      <c r="G313" s="50">
        <v>19.770250151245587</v>
      </c>
      <c r="H313" s="50">
        <v>19.08137732384812</v>
      </c>
      <c r="I313" s="50">
        <v>14.772866342163171</v>
      </c>
      <c r="J313" s="50">
        <v>12.441526425626023</v>
      </c>
      <c r="K313" s="50">
        <v>19.929893845183738</v>
      </c>
      <c r="L313" s="50">
        <v>43.171519553741327</v>
      </c>
      <c r="M313" s="50">
        <v>33.686943930192172</v>
      </c>
      <c r="N313" s="50">
        <v>22.673359685029663</v>
      </c>
      <c r="O313" s="306">
        <v>22.373343177411261</v>
      </c>
      <c r="P313" s="50">
        <v>21.589345727863893</v>
      </c>
      <c r="Q313" s="50">
        <v>21.569830962653409</v>
      </c>
      <c r="R313" s="50">
        <v>22.007770168425036</v>
      </c>
      <c r="S313" s="50">
        <v>20.413687364691508</v>
      </c>
      <c r="T313" s="50">
        <v>19.279078130618629</v>
      </c>
      <c r="U313" s="306">
        <v>25.02362263533951</v>
      </c>
      <c r="V313" s="50">
        <v>23.853468820952184</v>
      </c>
      <c r="W313" s="50">
        <v>23.5424452701427</v>
      </c>
      <c r="X313" s="50">
        <v>23.728683014071553</v>
      </c>
      <c r="Y313" s="50">
        <v>21.742617060977512</v>
      </c>
      <c r="Z313" s="50">
        <v>20.284737221075247</v>
      </c>
    </row>
    <row r="314" spans="1:26" x14ac:dyDescent="0.25">
      <c r="A314" t="str">
        <f t="shared" si="13"/>
        <v>19. Verv. cokes en geraffineerde aardolieproducten</v>
      </c>
      <c r="B314">
        <v>19</v>
      </c>
      <c r="C314" s="3" t="s">
        <v>165</v>
      </c>
      <c r="D314" s="208"/>
      <c r="E314" s="50">
        <v>21.119639179101014</v>
      </c>
      <c r="F314" s="50">
        <v>22.318643830334214</v>
      </c>
      <c r="G314" s="50">
        <v>24.947602750765213</v>
      </c>
      <c r="H314" s="50">
        <v>23.213933190997221</v>
      </c>
      <c r="I314" s="50">
        <v>16.148941153081044</v>
      </c>
      <c r="J314" s="50">
        <v>12.806276527142929</v>
      </c>
      <c r="K314" s="50">
        <v>17.599792230004475</v>
      </c>
      <c r="L314" s="50">
        <v>37.654639029440951</v>
      </c>
      <c r="M314" s="50">
        <v>29.925420331621034</v>
      </c>
      <c r="N314" s="50">
        <v>20.45817481835909</v>
      </c>
      <c r="O314" s="306">
        <v>20.462874665862735</v>
      </c>
      <c r="P314" s="50">
        <v>21.85781661368523</v>
      </c>
      <c r="Q314" s="50">
        <v>21.888493492509038</v>
      </c>
      <c r="R314" s="50">
        <v>22.07026324092001</v>
      </c>
      <c r="S314" s="50">
        <v>21.798597860276399</v>
      </c>
      <c r="T314" s="50">
        <v>22.080680009916289</v>
      </c>
      <c r="U314" s="306">
        <v>22.907893300170119</v>
      </c>
      <c r="V314" s="50">
        <v>24.172304154609627</v>
      </c>
      <c r="W314" s="50">
        <v>23.912220616861045</v>
      </c>
      <c r="X314" s="50">
        <v>23.817946499031653</v>
      </c>
      <c r="Y314" s="50">
        <v>23.239036964420649</v>
      </c>
      <c r="Z314" s="50">
        <v>23.253845150541128</v>
      </c>
    </row>
    <row r="315" spans="1:26" x14ac:dyDescent="0.25">
      <c r="A315" t="str">
        <f t="shared" si="13"/>
        <v>19. Verv. cokes en geraffineerde aardolieproducten</v>
      </c>
      <c r="B315">
        <v>19</v>
      </c>
      <c r="C315" s="3" t="s">
        <v>166</v>
      </c>
      <c r="D315" s="206"/>
      <c r="E315" s="50">
        <v>18.606058275674318</v>
      </c>
      <c r="F315" s="50">
        <v>21.293593073328726</v>
      </c>
      <c r="G315" s="50">
        <v>23.884041615866458</v>
      </c>
      <c r="H315" s="50">
        <v>21.980637106369436</v>
      </c>
      <c r="I315" s="50">
        <v>15.673118388407577</v>
      </c>
      <c r="J315" s="50">
        <v>11.545433707200809</v>
      </c>
      <c r="K315" s="50">
        <v>18.374363322105349</v>
      </c>
      <c r="L315" s="50">
        <v>43.787573154261644</v>
      </c>
      <c r="M315" s="50">
        <v>31.818674671289926</v>
      </c>
      <c r="N315" s="50">
        <v>19.180166502028428</v>
      </c>
      <c r="O315" s="306">
        <v>18.170252001610969</v>
      </c>
      <c r="P315" s="50">
        <v>16.616423209721141</v>
      </c>
      <c r="Q315" s="50">
        <v>16.345309166268535</v>
      </c>
      <c r="R315" s="50">
        <v>16.534450217803851</v>
      </c>
      <c r="S315" s="50">
        <v>17.072268514914974</v>
      </c>
      <c r="T315" s="50">
        <v>17.541162970966418</v>
      </c>
      <c r="U315" s="306">
        <v>20.629662769323527</v>
      </c>
      <c r="V315" s="50">
        <v>18.636377026722805</v>
      </c>
      <c r="W315" s="50">
        <v>18.109641269629176</v>
      </c>
      <c r="X315" s="50">
        <v>18.096693539270269</v>
      </c>
      <c r="Y315" s="50">
        <v>18.458375246798145</v>
      </c>
      <c r="Z315" s="50">
        <v>18.734986579825609</v>
      </c>
    </row>
    <row r="316" spans="1:26" x14ac:dyDescent="0.25">
      <c r="A316" t="str">
        <f t="shared" si="13"/>
        <v>19. Verv. cokes en geraffineerde aardolieproducten</v>
      </c>
      <c r="B316">
        <v>19</v>
      </c>
      <c r="C316" s="3" t="s">
        <v>167</v>
      </c>
      <c r="D316" s="206"/>
      <c r="E316" s="50">
        <v>18.45439953205118</v>
      </c>
      <c r="F316" s="50">
        <v>20.877970102843925</v>
      </c>
      <c r="G316" s="50">
        <v>26.368780812409842</v>
      </c>
      <c r="H316" s="50">
        <v>27.644974316482084</v>
      </c>
      <c r="I316" s="50">
        <v>22.889433266748874</v>
      </c>
      <c r="J316" s="50">
        <v>20.334926715882474</v>
      </c>
      <c r="K316" s="50">
        <v>28.187128177242229</v>
      </c>
      <c r="L316" s="50">
        <v>53.243282586261302</v>
      </c>
      <c r="M316" s="50">
        <v>41.089639635145787</v>
      </c>
      <c r="N316" s="50">
        <v>30.009660170320366</v>
      </c>
      <c r="O316" s="306">
        <v>28.290282176820067</v>
      </c>
      <c r="P316" s="50">
        <v>27.867139907127239</v>
      </c>
      <c r="Q316" s="50">
        <v>26.679982920306834</v>
      </c>
      <c r="R316" s="50">
        <v>25.055556864947011</v>
      </c>
      <c r="S316" s="50">
        <v>23.427353859893302</v>
      </c>
      <c r="T316" s="50">
        <v>22.849491667605452</v>
      </c>
      <c r="U316" s="306">
        <v>31.102861926918649</v>
      </c>
      <c r="V316" s="50">
        <v>30.265526692417613</v>
      </c>
      <c r="W316" s="50">
        <v>28.624252237800448</v>
      </c>
      <c r="X316" s="50">
        <v>26.554946295640502</v>
      </c>
      <c r="Y316" s="50">
        <v>24.527730762155777</v>
      </c>
      <c r="Z316" s="50">
        <v>23.632161212541231</v>
      </c>
    </row>
    <row r="317" spans="1:26" x14ac:dyDescent="0.25">
      <c r="A317" t="str">
        <f t="shared" si="13"/>
        <v>19. Verv. cokes en geraffineerde aardolieproducten</v>
      </c>
      <c r="B317">
        <v>19</v>
      </c>
      <c r="C317" s="3" t="s">
        <v>168</v>
      </c>
      <c r="D317" s="206"/>
      <c r="E317" s="50">
        <v>21.70008677837405</v>
      </c>
      <c r="F317" s="50">
        <v>26.368586917192271</v>
      </c>
      <c r="G317" s="50">
        <v>31.996211672068505</v>
      </c>
      <c r="H317" s="50">
        <v>35.278647509598159</v>
      </c>
      <c r="I317" s="50">
        <v>36.530744502654521</v>
      </c>
      <c r="J317" s="50">
        <v>41.349196742462105</v>
      </c>
      <c r="K317" s="50">
        <v>50.593825271535771</v>
      </c>
      <c r="L317" s="50">
        <v>78.267400019928232</v>
      </c>
      <c r="M317" s="50">
        <v>67.055451260022309</v>
      </c>
      <c r="N317" s="50">
        <v>63.805553984130036</v>
      </c>
      <c r="O317" s="306">
        <v>62.035885936104847</v>
      </c>
      <c r="P317" s="50">
        <v>60.210034244901266</v>
      </c>
      <c r="Q317" s="50">
        <v>59.789528419068134</v>
      </c>
      <c r="R317" s="50">
        <v>58.447435086669955</v>
      </c>
      <c r="S317" s="50">
        <v>59.613358205317368</v>
      </c>
      <c r="T317" s="50">
        <v>56.522127398204447</v>
      </c>
      <c r="U317" s="306">
        <v>63.625314459726489</v>
      </c>
      <c r="V317" s="50">
        <v>61.002634644170158</v>
      </c>
      <c r="W317" s="50">
        <v>59.84083031383377</v>
      </c>
      <c r="X317" s="50">
        <v>57.787074032016655</v>
      </c>
      <c r="Y317" s="50">
        <v>58.223941306987619</v>
      </c>
      <c r="Z317" s="50">
        <v>54.534241534141657</v>
      </c>
    </row>
    <row r="318" spans="1:26" x14ac:dyDescent="0.25">
      <c r="A318" t="str">
        <f t="shared" si="13"/>
        <v>19. Verv. cokes en geraffineerde aardolieproducten</v>
      </c>
      <c r="B318">
        <v>19</v>
      </c>
      <c r="C318" s="3" t="s">
        <v>169</v>
      </c>
      <c r="D318" s="206"/>
      <c r="E318" s="50">
        <v>0</v>
      </c>
      <c r="F318" s="50">
        <v>0</v>
      </c>
      <c r="G318" s="50">
        <v>2.3062481397372943</v>
      </c>
      <c r="H318" s="50">
        <v>1.1498583997111682</v>
      </c>
      <c r="I318" s="50">
        <v>1.1253884483418835</v>
      </c>
      <c r="J318" s="50">
        <v>1.6666209460402792</v>
      </c>
      <c r="K318" s="50">
        <v>2.8408695643540218</v>
      </c>
      <c r="L318" s="50">
        <v>1.8448740314148571</v>
      </c>
      <c r="M318" s="50">
        <v>2.3968054176360747</v>
      </c>
      <c r="N318" s="50">
        <v>1.1569822812208916</v>
      </c>
      <c r="O318" s="306">
        <v>3.6720743443875543</v>
      </c>
      <c r="P318" s="50">
        <v>19.285758897990547</v>
      </c>
      <c r="Q318" s="50">
        <v>19.685002745507735</v>
      </c>
      <c r="R318" s="50">
        <v>18.422341944658253</v>
      </c>
      <c r="S318" s="50">
        <v>17.858160923088658</v>
      </c>
      <c r="T318" s="50">
        <v>17.390541849762439</v>
      </c>
      <c r="U318" s="306">
        <v>3.7105203795565078</v>
      </c>
      <c r="V318" s="50">
        <v>19.250980495053962</v>
      </c>
      <c r="W318" s="50">
        <v>19.410841596802182</v>
      </c>
      <c r="X318" s="50">
        <v>17.94512508637991</v>
      </c>
      <c r="Y318" s="50">
        <v>17.184272379269359</v>
      </c>
      <c r="Z318" s="50">
        <v>16.531044481834073</v>
      </c>
    </row>
    <row r="319" spans="1:26" x14ac:dyDescent="0.25">
      <c r="A319" t="str">
        <f t="shared" si="13"/>
        <v>19. Verv. cokes en geraffineerde aardolieproducten</v>
      </c>
      <c r="B319">
        <v>19</v>
      </c>
      <c r="C319" s="3" t="s">
        <v>26</v>
      </c>
      <c r="D319" s="208"/>
      <c r="E319" s="50">
        <v>40.154486310425227</v>
      </c>
      <c r="F319" s="50">
        <v>47.246557020036192</v>
      </c>
      <c r="G319" s="50">
        <v>60.671240624215642</v>
      </c>
      <c r="H319" s="50">
        <v>64.073480225791414</v>
      </c>
      <c r="I319" s="50">
        <v>60.545566217745275</v>
      </c>
      <c r="J319" s="50">
        <v>63.350744404384862</v>
      </c>
      <c r="K319" s="50">
        <v>81.62182301313203</v>
      </c>
      <c r="L319" s="50">
        <v>133.35555663760439</v>
      </c>
      <c r="M319" s="50">
        <v>110.54189631280417</v>
      </c>
      <c r="N319" s="50">
        <v>94.972196435671293</v>
      </c>
      <c r="O319" s="306">
        <v>93.998242457312472</v>
      </c>
      <c r="P319" s="50">
        <v>107.36293305001905</v>
      </c>
      <c r="Q319" s="50">
        <v>106.15451408488271</v>
      </c>
      <c r="R319" s="50">
        <v>101.92533389627522</v>
      </c>
      <c r="S319" s="50">
        <v>100.89887298829933</v>
      </c>
      <c r="T319" s="50">
        <v>96.762160915572338</v>
      </c>
      <c r="U319" s="306">
        <v>98.438696766201659</v>
      </c>
      <c r="V319" s="50">
        <v>110.51914183164173</v>
      </c>
      <c r="W319" s="50">
        <v>107.87592414843641</v>
      </c>
      <c r="X319" s="50">
        <v>102.28714541403707</v>
      </c>
      <c r="Y319" s="50">
        <v>99.935944448412755</v>
      </c>
      <c r="Z319" s="50">
        <v>94.697447228516964</v>
      </c>
    </row>
    <row r="320" spans="1:26" x14ac:dyDescent="0.25">
      <c r="A320" t="str">
        <f t="shared" si="13"/>
        <v>19. Verv. cokes en geraffineerde aardolieproducten</v>
      </c>
      <c r="B320">
        <v>19</v>
      </c>
      <c r="C320" s="3" t="s">
        <v>19</v>
      </c>
      <c r="D320" s="208"/>
      <c r="E320" s="50">
        <v>194.62737971673224</v>
      </c>
      <c r="F320" s="50">
        <v>212.71815721004975</v>
      </c>
      <c r="G320" s="50">
        <v>239.74372129542118</v>
      </c>
      <c r="H320" s="50">
        <v>234.74576548515444</v>
      </c>
      <c r="I320" s="50">
        <v>196.60729118107434</v>
      </c>
      <c r="J320" s="50">
        <v>181.91142620062513</v>
      </c>
      <c r="K320" s="50">
        <v>238.7395327311441</v>
      </c>
      <c r="L320" s="50">
        <v>417.16762679762883</v>
      </c>
      <c r="M320" s="50">
        <v>327.89034736472757</v>
      </c>
      <c r="N320" s="50">
        <v>251.06357032331388</v>
      </c>
      <c r="O320" s="306">
        <v>247.87636622464075</v>
      </c>
      <c r="P320" s="50">
        <v>259.95313984952179</v>
      </c>
      <c r="Q320" s="50">
        <v>260.53380640291357</v>
      </c>
      <c r="R320" s="50">
        <v>258.51725356733584</v>
      </c>
      <c r="S320" s="50">
        <v>259.11256055588348</v>
      </c>
      <c r="T320" s="50">
        <v>256.07824560230279</v>
      </c>
      <c r="U320" s="306">
        <v>266.78741688328569</v>
      </c>
      <c r="V320" s="50">
        <v>275.38343136596069</v>
      </c>
      <c r="W320" s="50">
        <v>272.5131979918379</v>
      </c>
      <c r="X320" s="50">
        <v>267.16879163457321</v>
      </c>
      <c r="Y320" s="50">
        <v>264.401715778876</v>
      </c>
      <c r="Z320" s="50">
        <v>258.24839914386973</v>
      </c>
    </row>
    <row r="321" spans="1:26" x14ac:dyDescent="0.25">
      <c r="A321" t="str">
        <f t="shared" si="13"/>
        <v>19. Verv. cokes en geraffineerde aardolieproducten</v>
      </c>
      <c r="B321">
        <v>19</v>
      </c>
      <c r="C321" s="3" t="s">
        <v>20</v>
      </c>
      <c r="D321" s="208"/>
      <c r="E321" s="207">
        <v>0.20631468382746315</v>
      </c>
      <c r="F321" s="207">
        <v>0.22210871718572811</v>
      </c>
      <c r="G321" s="207">
        <v>0.25306706801907969</v>
      </c>
      <c r="H321" s="207">
        <v>0.27294839629319528</v>
      </c>
      <c r="I321" s="207">
        <v>0.30795178476866919</v>
      </c>
      <c r="J321" s="207">
        <v>0.34825049601071822</v>
      </c>
      <c r="K321" s="207">
        <v>0.34188649897815721</v>
      </c>
      <c r="L321" s="207">
        <v>0.31966899651658776</v>
      </c>
      <c r="M321" s="207">
        <v>0.33713068164779891</v>
      </c>
      <c r="N321" s="207">
        <v>0.37827947843396109</v>
      </c>
      <c r="O321" s="307">
        <v>0.37921421831771368</v>
      </c>
      <c r="P321" s="207">
        <v>0.41300879501654753</v>
      </c>
      <c r="Q321" s="207">
        <v>0.40745005629217862</v>
      </c>
      <c r="R321" s="207">
        <v>0.39426898007690148</v>
      </c>
      <c r="S321" s="207">
        <v>0.38940170546667963</v>
      </c>
      <c r="T321" s="207">
        <v>0.37786169882562726</v>
      </c>
      <c r="U321" s="307">
        <v>0.36897803470718665</v>
      </c>
      <c r="V321" s="207">
        <v>0.40132821819905129</v>
      </c>
      <c r="W321" s="207">
        <v>0.39585577852147708</v>
      </c>
      <c r="X321" s="207">
        <v>0.38285588967270873</v>
      </c>
      <c r="Y321" s="207">
        <v>0.3779701056554074</v>
      </c>
      <c r="Z321" s="207">
        <v>0.36669132332456855</v>
      </c>
    </row>
    <row r="322" spans="1:26" x14ac:dyDescent="0.25">
      <c r="A322" t="str">
        <f t="shared" si="13"/>
        <v>19. Verv. cokes en geraffineerde aardolieproducten</v>
      </c>
      <c r="B322">
        <v>19</v>
      </c>
      <c r="C322" s="3" t="s">
        <v>29</v>
      </c>
      <c r="D322" s="208"/>
      <c r="E322" s="50">
        <v>194.62737971673224</v>
      </c>
      <c r="F322" s="50">
        <v>212.71815721004975</v>
      </c>
      <c r="G322" s="50">
        <v>226.74372129542118</v>
      </c>
      <c r="H322" s="50">
        <v>232.74576548515444</v>
      </c>
      <c r="I322" s="50">
        <v>196.60729118107434</v>
      </c>
      <c r="J322" s="50">
        <v>181.91142620062513</v>
      </c>
      <c r="K322" s="50">
        <v>238.7395327311441</v>
      </c>
      <c r="L322" s="50">
        <v>126.16762679762883</v>
      </c>
      <c r="M322" s="50">
        <v>164.89034736472757</v>
      </c>
      <c r="N322" s="50">
        <v>226.71354771358128</v>
      </c>
      <c r="O322" s="306">
        <v>232.18300046665414</v>
      </c>
      <c r="P322" s="50">
        <v>244.33846715005473</v>
      </c>
      <c r="Q322" s="50">
        <v>244.99743216226193</v>
      </c>
      <c r="R322" s="50">
        <v>243.05878516448627</v>
      </c>
      <c r="S322" s="50">
        <v>243.73160733858441</v>
      </c>
      <c r="T322" s="50">
        <v>240.77441887719465</v>
      </c>
      <c r="U322" s="306">
        <v>213.27194980800891</v>
      </c>
      <c r="V322" s="50">
        <v>222.78305231553651</v>
      </c>
      <c r="W322" s="50">
        <v>220.81225941352801</v>
      </c>
      <c r="X322" s="50">
        <v>216.35191354105888</v>
      </c>
      <c r="Y322" s="50">
        <v>214.45378117301311</v>
      </c>
      <c r="Z322" s="50">
        <v>209.15454952169046</v>
      </c>
    </row>
    <row r="323" spans="1:26" x14ac:dyDescent="0.25">
      <c r="A323" t="str">
        <f t="shared" ref="A323:A386" si="14">VLOOKUP(B323,$AT$3:$AU$70,2)</f>
        <v>20. Verv. chemische producten</v>
      </c>
      <c r="B323">
        <v>20</v>
      </c>
      <c r="C323" s="3" t="s">
        <v>25</v>
      </c>
      <c r="D323" s="50">
        <v>31792</v>
      </c>
      <c r="E323" s="50">
        <v>31582</v>
      </c>
      <c r="F323" s="50">
        <v>31454</v>
      </c>
      <c r="G323" s="50">
        <v>31696</v>
      </c>
      <c r="H323" s="50">
        <v>32068</v>
      </c>
      <c r="I323" s="50">
        <v>32407</v>
      </c>
      <c r="J323" s="50">
        <v>32604</v>
      </c>
      <c r="K323" s="50">
        <v>32782</v>
      </c>
      <c r="L323" s="50">
        <v>33903</v>
      </c>
      <c r="M323" s="50">
        <v>33816</v>
      </c>
      <c r="N323" s="50">
        <v>33306.745040953734</v>
      </c>
      <c r="O323" s="306">
        <v>33462.133448960078</v>
      </c>
      <c r="P323" s="50">
        <v>33618.246801938192</v>
      </c>
      <c r="Q323" s="50">
        <v>33775.088482027168</v>
      </c>
      <c r="R323" s="50">
        <v>33932.661887145019</v>
      </c>
      <c r="S323" s="50">
        <v>34090.970431062437</v>
      </c>
      <c r="T323" s="50">
        <v>34250.017543476482</v>
      </c>
      <c r="U323" s="306">
        <v>33106.642308116585</v>
      </c>
      <c r="V323" s="50">
        <v>32907.741767317093</v>
      </c>
      <c r="W323" s="50">
        <v>32710.036195936806</v>
      </c>
      <c r="X323" s="50">
        <v>32513.518414749818</v>
      </c>
      <c r="Y323" s="50">
        <v>32318.181287662112</v>
      </c>
      <c r="Z323" s="50">
        <v>32124.017721452459</v>
      </c>
    </row>
    <row r="324" spans="1:26" x14ac:dyDescent="0.25">
      <c r="A324" t="str">
        <f t="shared" si="14"/>
        <v>20. Verv. chemische producten</v>
      </c>
      <c r="B324">
        <v>20</v>
      </c>
      <c r="C324" s="3" t="s">
        <v>154</v>
      </c>
      <c r="D324" s="206"/>
      <c r="E324" s="50">
        <v>-210</v>
      </c>
      <c r="F324" s="50">
        <v>-128</v>
      </c>
      <c r="G324" s="50">
        <v>242</v>
      </c>
      <c r="H324" s="50">
        <v>372</v>
      </c>
      <c r="I324" s="50">
        <v>339</v>
      </c>
      <c r="J324" s="50">
        <v>197</v>
      </c>
      <c r="K324" s="50">
        <v>178</v>
      </c>
      <c r="L324" s="50">
        <v>1121</v>
      </c>
      <c r="M324" s="50">
        <v>-87</v>
      </c>
      <c r="N324" s="50">
        <v>-509.25495904626587</v>
      </c>
      <c r="O324" s="306">
        <v>155.38840800634352</v>
      </c>
      <c r="P324" s="50">
        <v>156.11335297811456</v>
      </c>
      <c r="Q324" s="50">
        <v>156.84168008897541</v>
      </c>
      <c r="R324" s="50">
        <v>157.57340511785151</v>
      </c>
      <c r="S324" s="50">
        <v>158.30854391741741</v>
      </c>
      <c r="T324" s="50">
        <v>159.04711241404584</v>
      </c>
      <c r="U324" s="306">
        <v>-200.10273283714923</v>
      </c>
      <c r="V324" s="50">
        <v>-198.90054079949186</v>
      </c>
      <c r="W324" s="50">
        <v>-197.70557138028744</v>
      </c>
      <c r="X324" s="50">
        <v>-196.51778118698712</v>
      </c>
      <c r="Y324" s="50">
        <v>-195.3371270877069</v>
      </c>
      <c r="Z324" s="50">
        <v>-194.16356620965234</v>
      </c>
    </row>
    <row r="325" spans="1:26" x14ac:dyDescent="0.25">
      <c r="A325" t="str">
        <f t="shared" si="14"/>
        <v>20. Verv. chemische producten</v>
      </c>
      <c r="B325">
        <v>20</v>
      </c>
      <c r="C325" s="3" t="s">
        <v>155</v>
      </c>
      <c r="D325" s="206"/>
      <c r="E325" s="207">
        <v>0.99339456467035736</v>
      </c>
      <c r="F325" s="207">
        <v>0.99594705845101639</v>
      </c>
      <c r="G325" s="207">
        <v>1.0076937750365613</v>
      </c>
      <c r="H325" s="207">
        <v>1.0117364967188289</v>
      </c>
      <c r="I325" s="207">
        <v>1.0105712860172134</v>
      </c>
      <c r="J325" s="207">
        <v>1.0060789335637361</v>
      </c>
      <c r="K325" s="207">
        <v>1.005459452827874</v>
      </c>
      <c r="L325" s="207">
        <v>1.0341955951436763</v>
      </c>
      <c r="M325" s="207">
        <v>0.99743385541102558</v>
      </c>
      <c r="N325" s="207">
        <v>0.98494041403340826</v>
      </c>
      <c r="O325" s="307">
        <v>1.0046653735696862</v>
      </c>
      <c r="P325" s="207">
        <v>1.0046653735696869</v>
      </c>
      <c r="Q325" s="207">
        <v>1.0046653735696869</v>
      </c>
      <c r="R325" s="207">
        <v>1.0046653735696858</v>
      </c>
      <c r="S325" s="207">
        <v>1.0046653735696871</v>
      </c>
      <c r="T325" s="207">
        <v>1.0046653735696867</v>
      </c>
      <c r="U325" s="307">
        <v>0.99399212584144425</v>
      </c>
      <c r="V325" s="207">
        <v>0.99399212584144392</v>
      </c>
      <c r="W325" s="207">
        <v>0.99399212584144436</v>
      </c>
      <c r="X325" s="207">
        <v>0.99399212584144436</v>
      </c>
      <c r="Y325" s="207">
        <v>0.99399212584144414</v>
      </c>
      <c r="Z325" s="207">
        <v>0.9939921258414447</v>
      </c>
    </row>
    <row r="326" spans="1:26" x14ac:dyDescent="0.25">
      <c r="A326" t="str">
        <f t="shared" si="14"/>
        <v>20. Verv. chemische producten</v>
      </c>
      <c r="B326">
        <v>20</v>
      </c>
      <c r="C326" s="3" t="s">
        <v>8</v>
      </c>
      <c r="D326" s="50">
        <v>30</v>
      </c>
      <c r="E326" s="50">
        <v>27</v>
      </c>
      <c r="F326" s="50">
        <v>23</v>
      </c>
      <c r="G326" s="50">
        <v>31</v>
      </c>
      <c r="H326" s="50">
        <v>38</v>
      </c>
      <c r="I326" s="50">
        <v>31</v>
      </c>
      <c r="J326" s="50">
        <v>29</v>
      </c>
      <c r="K326" s="50">
        <v>31</v>
      </c>
      <c r="L326" s="50">
        <v>45</v>
      </c>
      <c r="M326" s="50">
        <v>31</v>
      </c>
      <c r="N326" s="50">
        <v>31.029605248612008</v>
      </c>
      <c r="O326" s="306">
        <v>33.140525538162819</v>
      </c>
      <c r="P326" s="50">
        <v>36.599706941709051</v>
      </c>
      <c r="Q326" s="50">
        <v>39.606889604171357</v>
      </c>
      <c r="R326" s="50">
        <v>42.014286840556906</v>
      </c>
      <c r="S326" s="50">
        <v>44.245021256007476</v>
      </c>
      <c r="T326" s="50">
        <v>43.646641293482418</v>
      </c>
      <c r="U326" s="306">
        <v>32.788451058223174</v>
      </c>
      <c r="V326" s="50">
        <v>35.826190220240875</v>
      </c>
      <c r="W326" s="50">
        <v>38.357939261959714</v>
      </c>
      <c r="X326" s="50">
        <v>40.257150865919236</v>
      </c>
      <c r="Y326" s="50">
        <v>41.944203991483427</v>
      </c>
      <c r="Z326" s="50">
        <v>40.937365261605912</v>
      </c>
    </row>
    <row r="327" spans="1:26" x14ac:dyDescent="0.25">
      <c r="A327" t="str">
        <f t="shared" si="14"/>
        <v>20. Verv. chemische producten</v>
      </c>
      <c r="B327">
        <v>20</v>
      </c>
      <c r="C327" s="3" t="s">
        <v>9</v>
      </c>
      <c r="D327" s="50">
        <v>1206</v>
      </c>
      <c r="E327" s="50">
        <v>1174</v>
      </c>
      <c r="F327" s="50">
        <v>1182</v>
      </c>
      <c r="G327" s="50">
        <v>1199</v>
      </c>
      <c r="H327" s="50">
        <v>1228</v>
      </c>
      <c r="I327" s="50">
        <v>1251</v>
      </c>
      <c r="J327" s="50">
        <v>1207</v>
      </c>
      <c r="K327" s="50">
        <v>1216</v>
      </c>
      <c r="L327" s="50">
        <v>1324</v>
      </c>
      <c r="M327" s="50">
        <v>1300</v>
      </c>
      <c r="N327" s="50">
        <v>1206.5213914230878</v>
      </c>
      <c r="O327" s="306">
        <v>1288.600117998122</v>
      </c>
      <c r="P327" s="50">
        <v>1423.1031620024653</v>
      </c>
      <c r="Q327" s="50">
        <v>1540.031179007764</v>
      </c>
      <c r="R327" s="50">
        <v>1633.6377924364642</v>
      </c>
      <c r="S327" s="50">
        <v>1720.3752410524171</v>
      </c>
      <c r="T327" s="50">
        <v>1697.1084859905648</v>
      </c>
      <c r="U327" s="306">
        <v>1274.9104371911017</v>
      </c>
      <c r="V327" s="50">
        <v>1393.0265798610749</v>
      </c>
      <c r="W327" s="50">
        <v>1491.4683535180347</v>
      </c>
      <c r="X327" s="50">
        <v>1565.3152300302206</v>
      </c>
      <c r="Y327" s="50">
        <v>1630.9127672258132</v>
      </c>
      <c r="Z327" s="50">
        <v>1591.7639461055442</v>
      </c>
    </row>
    <row r="328" spans="1:26" x14ac:dyDescent="0.25">
      <c r="A328" t="str">
        <f t="shared" si="14"/>
        <v>20. Verv. chemische producten</v>
      </c>
      <c r="B328">
        <v>20</v>
      </c>
      <c r="C328" s="3" t="s">
        <v>10</v>
      </c>
      <c r="D328" s="50">
        <v>2532</v>
      </c>
      <c r="E328" s="50">
        <v>2629</v>
      </c>
      <c r="F328" s="50">
        <v>2675</v>
      </c>
      <c r="G328" s="50">
        <v>2796</v>
      </c>
      <c r="H328" s="50">
        <v>2935</v>
      </c>
      <c r="I328" s="50">
        <v>3052</v>
      </c>
      <c r="J328" s="50">
        <v>3143</v>
      </c>
      <c r="K328" s="50">
        <v>3101</v>
      </c>
      <c r="L328" s="50">
        <v>3201</v>
      </c>
      <c r="M328" s="50">
        <v>3144</v>
      </c>
      <c r="N328" s="50">
        <v>2868.078196523606</v>
      </c>
      <c r="O328" s="306">
        <v>3063.1913605020873</v>
      </c>
      <c r="P328" s="50">
        <v>3382.9248112450568</v>
      </c>
      <c r="Q328" s="50">
        <v>3660.8798467045472</v>
      </c>
      <c r="R328" s="50">
        <v>3883.3964874651456</v>
      </c>
      <c r="S328" s="50">
        <v>4089.5841165995766</v>
      </c>
      <c r="T328" s="50">
        <v>4034.2756294304886</v>
      </c>
      <c r="U328" s="306">
        <v>3030.6489826220959</v>
      </c>
      <c r="V328" s="50">
        <v>3311.4283669392262</v>
      </c>
      <c r="W328" s="50">
        <v>3545.4388922889848</v>
      </c>
      <c r="X328" s="50">
        <v>3720.9837420625604</v>
      </c>
      <c r="Y328" s="50">
        <v>3876.9187031115443</v>
      </c>
      <c r="Z328" s="50">
        <v>3783.8562169651441</v>
      </c>
    </row>
    <row r="329" spans="1:26" x14ac:dyDescent="0.25">
      <c r="A329" t="str">
        <f t="shared" si="14"/>
        <v>20. Verv. chemische producten</v>
      </c>
      <c r="B329">
        <v>20</v>
      </c>
      <c r="C329" s="3" t="s">
        <v>11</v>
      </c>
      <c r="D329" s="50">
        <v>3449</v>
      </c>
      <c r="E329" s="50">
        <v>3261</v>
      </c>
      <c r="F329" s="50">
        <v>3153</v>
      </c>
      <c r="G329" s="50">
        <v>3120</v>
      </c>
      <c r="H329" s="50">
        <v>3126</v>
      </c>
      <c r="I329" s="50">
        <v>3170</v>
      </c>
      <c r="J329" s="50">
        <v>3332</v>
      </c>
      <c r="K329" s="50">
        <v>3498</v>
      </c>
      <c r="L329" s="50">
        <v>3745</v>
      </c>
      <c r="M329" s="50">
        <v>3890</v>
      </c>
      <c r="N329" s="50">
        <v>3940.3063884670046</v>
      </c>
      <c r="O329" s="306">
        <v>3800.1041264850573</v>
      </c>
      <c r="P329" s="50">
        <v>3719.4546991696038</v>
      </c>
      <c r="Q329" s="50">
        <v>3693.5131653435055</v>
      </c>
      <c r="R329" s="50">
        <v>3707.1748154856214</v>
      </c>
      <c r="S329" s="50">
        <v>3823.9353656502917</v>
      </c>
      <c r="T329" s="50">
        <v>4101.9119895610947</v>
      </c>
      <c r="U329" s="306">
        <v>3759.7330200429406</v>
      </c>
      <c r="V329" s="50">
        <v>3640.845861969543</v>
      </c>
      <c r="W329" s="50">
        <v>3577.043162828274</v>
      </c>
      <c r="X329" s="50">
        <v>3552.1320735421277</v>
      </c>
      <c r="Y329" s="50">
        <v>3625.0841444743555</v>
      </c>
      <c r="Z329" s="50">
        <v>3847.2941883090102</v>
      </c>
    </row>
    <row r="330" spans="1:26" x14ac:dyDescent="0.25">
      <c r="A330" t="str">
        <f t="shared" si="14"/>
        <v>20. Verv. chemische producten</v>
      </c>
      <c r="B330">
        <v>20</v>
      </c>
      <c r="C330" s="3" t="s">
        <v>12</v>
      </c>
      <c r="D330" s="50">
        <v>3906</v>
      </c>
      <c r="E330" s="50">
        <v>3919</v>
      </c>
      <c r="F330" s="50">
        <v>3847</v>
      </c>
      <c r="G330" s="50">
        <v>3835</v>
      </c>
      <c r="H330" s="50">
        <v>3726</v>
      </c>
      <c r="I330" s="50">
        <v>3713</v>
      </c>
      <c r="J330" s="50">
        <v>3612</v>
      </c>
      <c r="K330" s="50">
        <v>3568</v>
      </c>
      <c r="L330" s="50">
        <v>3563</v>
      </c>
      <c r="M330" s="50">
        <v>3580</v>
      </c>
      <c r="N330" s="50">
        <v>3610.3399941738389</v>
      </c>
      <c r="O330" s="306">
        <v>3808.7910053080986</v>
      </c>
      <c r="P330" s="50">
        <v>3932.9264612625675</v>
      </c>
      <c r="Q330" s="50">
        <v>4037.653040556238</v>
      </c>
      <c r="R330" s="50">
        <v>4196.4432235828408</v>
      </c>
      <c r="S330" s="50">
        <v>4250.7126073836862</v>
      </c>
      <c r="T330" s="50">
        <v>4099.4656068116728</v>
      </c>
      <c r="U330" s="306">
        <v>3768.3276122080533</v>
      </c>
      <c r="V330" s="50">
        <v>3849.8060038519079</v>
      </c>
      <c r="W330" s="50">
        <v>3910.3310469048411</v>
      </c>
      <c r="X330" s="50">
        <v>4020.9381297640512</v>
      </c>
      <c r="Y330" s="50">
        <v>4029.6682350234787</v>
      </c>
      <c r="Z330" s="50">
        <v>3844.99965976765</v>
      </c>
    </row>
    <row r="331" spans="1:26" x14ac:dyDescent="0.25">
      <c r="A331" t="str">
        <f t="shared" si="14"/>
        <v>20. Verv. chemische producten</v>
      </c>
      <c r="B331">
        <v>20</v>
      </c>
      <c r="C331" s="3" t="s">
        <v>13</v>
      </c>
      <c r="D331" s="50">
        <v>4649</v>
      </c>
      <c r="E331" s="50">
        <v>4362</v>
      </c>
      <c r="F331" s="50">
        <v>4085</v>
      </c>
      <c r="G331" s="50">
        <v>3961</v>
      </c>
      <c r="H331" s="50">
        <v>3966</v>
      </c>
      <c r="I331" s="50">
        <v>3983</v>
      </c>
      <c r="J331" s="50">
        <v>4008</v>
      </c>
      <c r="K331" s="50">
        <v>4076</v>
      </c>
      <c r="L331" s="50">
        <v>4193</v>
      </c>
      <c r="M331" s="50">
        <v>4136</v>
      </c>
      <c r="N331" s="50">
        <v>4075.3387898239007</v>
      </c>
      <c r="O331" s="306">
        <v>3938.6712939870754</v>
      </c>
      <c r="P331" s="50">
        <v>3856.5284751869503</v>
      </c>
      <c r="Q331" s="50">
        <v>3857.0211940050376</v>
      </c>
      <c r="R331" s="50">
        <v>3862.0222983101721</v>
      </c>
      <c r="S331" s="50">
        <v>3894.7523916146329</v>
      </c>
      <c r="T331" s="50">
        <v>4108.8368134366192</v>
      </c>
      <c r="U331" s="306">
        <v>3896.8280937068935</v>
      </c>
      <c r="V331" s="50">
        <v>3775.0226514620217</v>
      </c>
      <c r="W331" s="50">
        <v>3735.3951842801507</v>
      </c>
      <c r="X331" s="50">
        <v>3700.5034716080463</v>
      </c>
      <c r="Y331" s="50">
        <v>3692.2185631907992</v>
      </c>
      <c r="Z331" s="50">
        <v>3853.7891678988208</v>
      </c>
    </row>
    <row r="332" spans="1:26" x14ac:dyDescent="0.25">
      <c r="A332" t="str">
        <f t="shared" si="14"/>
        <v>20. Verv. chemische producten</v>
      </c>
      <c r="B332">
        <v>20</v>
      </c>
      <c r="C332" s="3" t="s">
        <v>14</v>
      </c>
      <c r="D332" s="50">
        <v>6159</v>
      </c>
      <c r="E332" s="50">
        <v>5832</v>
      </c>
      <c r="F332" s="50">
        <v>5503</v>
      </c>
      <c r="G332" s="50">
        <v>5181</v>
      </c>
      <c r="H332" s="50">
        <v>4875</v>
      </c>
      <c r="I332" s="50">
        <v>4545</v>
      </c>
      <c r="J332" s="50">
        <v>4332</v>
      </c>
      <c r="K332" s="50">
        <v>4161</v>
      </c>
      <c r="L332" s="50">
        <v>4218</v>
      </c>
      <c r="M332" s="50">
        <v>4141</v>
      </c>
      <c r="N332" s="50">
        <v>4248.951877282766</v>
      </c>
      <c r="O332" s="306">
        <v>4362.3284261065965</v>
      </c>
      <c r="P332" s="50">
        <v>4435.2693834036081</v>
      </c>
      <c r="Q332" s="50">
        <v>4496.6704388510516</v>
      </c>
      <c r="R332" s="50">
        <v>4461.8224094443776</v>
      </c>
      <c r="S332" s="50">
        <v>4396.3824802984072</v>
      </c>
      <c r="T332" s="50">
        <v>4248.948704774376</v>
      </c>
      <c r="U332" s="306">
        <v>4315.9844262150145</v>
      </c>
      <c r="V332" s="50">
        <v>4341.5321565525237</v>
      </c>
      <c r="W332" s="50">
        <v>4354.8739448687593</v>
      </c>
      <c r="X332" s="50">
        <v>4275.2185359136547</v>
      </c>
      <c r="Y332" s="50">
        <v>4167.7630238042375</v>
      </c>
      <c r="Z332" s="50">
        <v>3985.2039000112027</v>
      </c>
    </row>
    <row r="333" spans="1:26" x14ac:dyDescent="0.25">
      <c r="A333" t="str">
        <f t="shared" si="14"/>
        <v>20. Verv. chemische producten</v>
      </c>
      <c r="B333">
        <v>20</v>
      </c>
      <c r="C333" s="3" t="s">
        <v>15</v>
      </c>
      <c r="D333" s="50">
        <v>5487</v>
      </c>
      <c r="E333" s="50">
        <v>5794</v>
      </c>
      <c r="F333" s="50">
        <v>6025</v>
      </c>
      <c r="G333" s="50">
        <v>6109</v>
      </c>
      <c r="H333" s="50">
        <v>6059</v>
      </c>
      <c r="I333" s="50">
        <v>5930</v>
      </c>
      <c r="J333" s="50">
        <v>5627</v>
      </c>
      <c r="K333" s="50">
        <v>5393</v>
      </c>
      <c r="L333" s="50">
        <v>5287</v>
      </c>
      <c r="M333" s="50">
        <v>5009</v>
      </c>
      <c r="N333" s="50">
        <v>4703.610953418086</v>
      </c>
      <c r="O333" s="306">
        <v>4473.1112177151881</v>
      </c>
      <c r="P333" s="50">
        <v>4318.1450805581217</v>
      </c>
      <c r="Q333" s="50">
        <v>4222.2477820065988</v>
      </c>
      <c r="R333" s="50">
        <v>4225.619033469764</v>
      </c>
      <c r="S333" s="50">
        <v>4338.4319385202471</v>
      </c>
      <c r="T333" s="50">
        <v>4453.8412533465826</v>
      </c>
      <c r="U333" s="306">
        <v>4425.5902964227389</v>
      </c>
      <c r="V333" s="50">
        <v>4226.8832179739029</v>
      </c>
      <c r="W333" s="50">
        <v>4089.1048398331395</v>
      </c>
      <c r="X333" s="50">
        <v>4048.8937388812678</v>
      </c>
      <c r="Y333" s="50">
        <v>4112.8260099491454</v>
      </c>
      <c r="Z333" s="50">
        <v>4177.3781624906915</v>
      </c>
    </row>
    <row r="334" spans="1:26" x14ac:dyDescent="0.25">
      <c r="A334" t="str">
        <f t="shared" si="14"/>
        <v>20. Verv. chemische producten</v>
      </c>
      <c r="B334">
        <v>20</v>
      </c>
      <c r="C334" s="3" t="s">
        <v>16</v>
      </c>
      <c r="D334" s="50">
        <v>3485</v>
      </c>
      <c r="E334" s="50">
        <v>3623</v>
      </c>
      <c r="F334" s="50">
        <v>3863</v>
      </c>
      <c r="G334" s="50">
        <v>4233</v>
      </c>
      <c r="H334" s="50">
        <v>4685</v>
      </c>
      <c r="I334" s="50">
        <v>5078</v>
      </c>
      <c r="J334" s="50">
        <v>5413</v>
      </c>
      <c r="K334" s="50">
        <v>5658</v>
      </c>
      <c r="L334" s="50">
        <v>6012</v>
      </c>
      <c r="M334" s="50">
        <v>5919</v>
      </c>
      <c r="N334" s="50">
        <v>5681.5914810250979</v>
      </c>
      <c r="O334" s="306">
        <v>5375.7102138241653</v>
      </c>
      <c r="P334" s="50">
        <v>5128.4800261179835</v>
      </c>
      <c r="Q334" s="50">
        <v>4862.3581896938413</v>
      </c>
      <c r="R334" s="50">
        <v>4613.3753810498902</v>
      </c>
      <c r="S334" s="50">
        <v>4332.6627240277239</v>
      </c>
      <c r="T334" s="50">
        <v>4121.0009283762365</v>
      </c>
      <c r="U334" s="306">
        <v>5318.6003657724468</v>
      </c>
      <c r="V334" s="50">
        <v>5020.092134864226</v>
      </c>
      <c r="W334" s="50">
        <v>4709.0302211089693</v>
      </c>
      <c r="X334" s="50">
        <v>4420.4332069434149</v>
      </c>
      <c r="Y334" s="50">
        <v>4107.3568045408156</v>
      </c>
      <c r="Z334" s="50">
        <v>3865.1982202705467</v>
      </c>
    </row>
    <row r="335" spans="1:26" x14ac:dyDescent="0.25">
      <c r="A335" t="str">
        <f t="shared" si="14"/>
        <v>20. Verv. chemische producten</v>
      </c>
      <c r="B335">
        <v>20</v>
      </c>
      <c r="C335" s="3" t="s">
        <v>17</v>
      </c>
      <c r="D335" s="50">
        <v>863</v>
      </c>
      <c r="E335" s="50">
        <v>931</v>
      </c>
      <c r="F335" s="50">
        <v>1060</v>
      </c>
      <c r="G335" s="50">
        <v>1190</v>
      </c>
      <c r="H335" s="50">
        <v>1385</v>
      </c>
      <c r="I335" s="50">
        <v>1610</v>
      </c>
      <c r="J335" s="50">
        <v>1841</v>
      </c>
      <c r="K335" s="50">
        <v>2012</v>
      </c>
      <c r="L335" s="50">
        <v>2246</v>
      </c>
      <c r="M335" s="50">
        <v>2579</v>
      </c>
      <c r="N335" s="50">
        <v>2831.3443463304357</v>
      </c>
      <c r="O335" s="306">
        <v>2998.4650848654028</v>
      </c>
      <c r="P335" s="50">
        <v>3034.0788793465244</v>
      </c>
      <c r="Q335" s="50">
        <v>3002.6434960321335</v>
      </c>
      <c r="R335" s="50">
        <v>2873.7254394420906</v>
      </c>
      <c r="S335" s="50">
        <v>2763.1845145862808</v>
      </c>
      <c r="T335" s="50">
        <v>2616.1281374615828</v>
      </c>
      <c r="U335" s="306">
        <v>2966.6103385019023</v>
      </c>
      <c r="V335" s="50">
        <v>2969.9551214386929</v>
      </c>
      <c r="W335" s="50">
        <v>2907.9591454207343</v>
      </c>
      <c r="X335" s="50">
        <v>2753.5395043567783</v>
      </c>
      <c r="Y335" s="50">
        <v>2619.4941635422692</v>
      </c>
      <c r="Z335" s="50">
        <v>2453.7373314546912</v>
      </c>
    </row>
    <row r="336" spans="1:26" x14ac:dyDescent="0.25">
      <c r="A336" t="str">
        <f t="shared" si="14"/>
        <v>20. Verv. chemische producten</v>
      </c>
      <c r="B336">
        <v>20</v>
      </c>
      <c r="C336" s="3" t="s">
        <v>156</v>
      </c>
      <c r="D336" s="50">
        <v>26</v>
      </c>
      <c r="E336" s="50">
        <v>30</v>
      </c>
      <c r="F336" s="50">
        <v>38</v>
      </c>
      <c r="G336" s="50">
        <v>41</v>
      </c>
      <c r="H336" s="50">
        <v>45</v>
      </c>
      <c r="I336" s="50">
        <v>44</v>
      </c>
      <c r="J336" s="50">
        <v>60</v>
      </c>
      <c r="K336" s="50">
        <v>68</v>
      </c>
      <c r="L336" s="50">
        <v>69</v>
      </c>
      <c r="M336" s="50">
        <v>87</v>
      </c>
      <c r="N336" s="50">
        <v>109.63201723728672</v>
      </c>
      <c r="O336" s="306">
        <v>320.02007663011062</v>
      </c>
      <c r="P336" s="50">
        <v>350.73611670359139</v>
      </c>
      <c r="Q336" s="50">
        <v>362.46326022227498</v>
      </c>
      <c r="R336" s="50">
        <v>433.43071961810278</v>
      </c>
      <c r="S336" s="50">
        <v>436.70403007316008</v>
      </c>
      <c r="T336" s="50">
        <v>724.85335299378369</v>
      </c>
      <c r="U336" s="306">
        <v>316.62028437515505</v>
      </c>
      <c r="V336" s="50">
        <v>343.32348218372749</v>
      </c>
      <c r="W336" s="50">
        <v>351.03346562295309</v>
      </c>
      <c r="X336" s="50">
        <v>415.30363078176794</v>
      </c>
      <c r="Y336" s="50">
        <v>413.99466880817693</v>
      </c>
      <c r="Z336" s="50">
        <v>679.85956291755633</v>
      </c>
    </row>
    <row r="337" spans="1:27" x14ac:dyDescent="0.25">
      <c r="A337" t="str">
        <f t="shared" si="14"/>
        <v>20. Verv. chemische producten</v>
      </c>
      <c r="B337">
        <v>20</v>
      </c>
      <c r="C337" s="3" t="s">
        <v>6</v>
      </c>
      <c r="D337" s="50">
        <v>4374</v>
      </c>
      <c r="E337" s="50">
        <v>4584</v>
      </c>
      <c r="F337" s="50">
        <v>4961</v>
      </c>
      <c r="G337" s="50">
        <v>5464</v>
      </c>
      <c r="H337" s="50">
        <v>6115</v>
      </c>
      <c r="I337" s="50">
        <v>6732</v>
      </c>
      <c r="J337" s="50">
        <v>7314</v>
      </c>
      <c r="K337" s="50">
        <v>7738</v>
      </c>
      <c r="L337" s="50">
        <v>8327</v>
      </c>
      <c r="M337" s="50">
        <v>8585</v>
      </c>
      <c r="N337" s="50">
        <v>8622.5678445928206</v>
      </c>
      <c r="O337" s="306">
        <v>8694.1953753196794</v>
      </c>
      <c r="P337" s="50">
        <v>8513.2950221680985</v>
      </c>
      <c r="Q337" s="50">
        <v>8227.4649459482498</v>
      </c>
      <c r="R337" s="50">
        <v>7920.5315401100834</v>
      </c>
      <c r="S337" s="50">
        <v>7532.5512686871643</v>
      </c>
      <c r="T337" s="50">
        <v>7461.9824188316034</v>
      </c>
      <c r="U337" s="306">
        <v>8601.8309886495026</v>
      </c>
      <c r="V337" s="50">
        <v>8333.3707384866466</v>
      </c>
      <c r="W337" s="50">
        <v>7968.0228321526574</v>
      </c>
      <c r="X337" s="50">
        <v>7589.276342081962</v>
      </c>
      <c r="Y337" s="50">
        <v>7140.8456368912621</v>
      </c>
      <c r="Z337" s="50">
        <v>6998.795114642794</v>
      </c>
    </row>
    <row r="338" spans="1:27" x14ac:dyDescent="0.25">
      <c r="A338" t="str">
        <f t="shared" si="14"/>
        <v>20. Verv. chemische producten</v>
      </c>
      <c r="B338">
        <v>20</v>
      </c>
      <c r="C338" s="3" t="s">
        <v>157</v>
      </c>
      <c r="D338" s="207">
        <v>1.0104527706741309</v>
      </c>
      <c r="E338" s="206"/>
      <c r="F338" s="206"/>
      <c r="G338" s="206"/>
      <c r="H338" s="206"/>
      <c r="I338" s="206"/>
      <c r="J338" s="206"/>
      <c r="K338" s="206"/>
      <c r="L338" s="206"/>
      <c r="M338" s="206"/>
      <c r="N338" s="206"/>
      <c r="O338" s="308"/>
      <c r="P338" s="206"/>
      <c r="Q338" s="206"/>
      <c r="R338" s="206"/>
      <c r="S338" s="206"/>
      <c r="T338" s="206"/>
      <c r="U338" s="308"/>
      <c r="V338" s="206"/>
      <c r="W338" s="206"/>
      <c r="X338" s="206"/>
      <c r="Y338" s="206"/>
      <c r="Z338" s="206"/>
    </row>
    <row r="339" spans="1:27" x14ac:dyDescent="0.25">
      <c r="A339" t="str">
        <f t="shared" si="14"/>
        <v>20. Verv. chemische producten</v>
      </c>
      <c r="B339">
        <v>20</v>
      </c>
      <c r="C339" s="3" t="s">
        <v>158</v>
      </c>
      <c r="D339" s="206"/>
      <c r="E339" s="207">
        <v>8.5291030018867509E-3</v>
      </c>
      <c r="F339" s="207">
        <v>7.2528561115572376E-3</v>
      </c>
      <c r="G339" s="207">
        <v>1.3794978187847695E-3</v>
      </c>
      <c r="H339" s="207">
        <v>-6.4186302234903181E-4</v>
      </c>
      <c r="I339" s="207">
        <v>-5.9257671541246282E-5</v>
      </c>
      <c r="J339" s="207">
        <v>2.1869185551973702E-3</v>
      </c>
      <c r="K339" s="207">
        <v>2.4966589231284475E-3</v>
      </c>
      <c r="L339" s="207">
        <v>-1.1871412234772727E-2</v>
      </c>
      <c r="M339" s="207">
        <v>6.5094576315526398E-3</v>
      </c>
      <c r="N339" s="207">
        <v>1.27561783203613E-2</v>
      </c>
      <c r="O339" s="307">
        <v>2.8936985522223235E-3</v>
      </c>
      <c r="P339" s="207">
        <v>2.8936985522219905E-3</v>
      </c>
      <c r="Q339" s="207">
        <v>2.8936985522219905E-3</v>
      </c>
      <c r="R339" s="207">
        <v>2.8936985522225456E-3</v>
      </c>
      <c r="S339" s="207">
        <v>2.8936985522218794E-3</v>
      </c>
      <c r="T339" s="207">
        <v>2.8936985522221015E-3</v>
      </c>
      <c r="U339" s="307">
        <v>8.2303224163433053E-3</v>
      </c>
      <c r="V339" s="207">
        <v>8.2303224163434718E-3</v>
      </c>
      <c r="W339" s="207">
        <v>8.2303224163432498E-3</v>
      </c>
      <c r="X339" s="207">
        <v>8.2303224163432498E-3</v>
      </c>
      <c r="Y339" s="207">
        <v>8.2303224163433608E-3</v>
      </c>
      <c r="Z339" s="207">
        <v>8.2303224163430833E-3</v>
      </c>
    </row>
    <row r="340" spans="1:27" x14ac:dyDescent="0.25">
      <c r="A340" t="str">
        <f t="shared" si="14"/>
        <v>20. Verv. chemische producten</v>
      </c>
      <c r="B340">
        <v>20</v>
      </c>
      <c r="C340" s="3" t="s">
        <v>159</v>
      </c>
      <c r="D340" s="208"/>
      <c r="E340" s="50">
        <v>9.1474453508800249</v>
      </c>
      <c r="F340" s="50">
        <v>8.1982421497531242</v>
      </c>
      <c r="G340" s="50">
        <v>6.8486005164633399</v>
      </c>
      <c r="H340" s="50">
        <v>9.1680602491580494</v>
      </c>
      <c r="I340" s="50">
        <v>11.260406405524433</v>
      </c>
      <c r="J340" s="50">
        <v>9.2557524780619875</v>
      </c>
      <c r="K340" s="50">
        <v>8.6675896275666986</v>
      </c>
      <c r="L340" s="50">
        <v>8.8199442235729144</v>
      </c>
      <c r="M340" s="50">
        <v>13.630283984655001</v>
      </c>
      <c r="N340" s="50">
        <v>9.583399530782069</v>
      </c>
      <c r="O340" s="306">
        <v>9.2865229002125851</v>
      </c>
      <c r="P340" s="50">
        <v>9.9182779435776158</v>
      </c>
      <c r="Q340" s="50">
        <v>10.953539818894527</v>
      </c>
      <c r="R340" s="50">
        <v>11.853527763837148</v>
      </c>
      <c r="S340" s="50">
        <v>12.57401226199563</v>
      </c>
      <c r="T340" s="50">
        <v>13.241625209933503</v>
      </c>
      <c r="U340" s="306">
        <v>9.4521162320765804</v>
      </c>
      <c r="V340" s="50">
        <v>9.9878889205637922</v>
      </c>
      <c r="W340" s="50">
        <v>10.913233068904397</v>
      </c>
      <c r="X340" s="50">
        <v>11.684444498152127</v>
      </c>
      <c r="Y340" s="50">
        <v>12.262974862496261</v>
      </c>
      <c r="Z340" s="50">
        <v>12.776878346113209</v>
      </c>
    </row>
    <row r="341" spans="1:27" x14ac:dyDescent="0.25">
      <c r="A341" t="str">
        <f t="shared" si="14"/>
        <v>20. Verv. chemische producten</v>
      </c>
      <c r="B341">
        <v>20</v>
      </c>
      <c r="C341" s="3" t="s">
        <v>160</v>
      </c>
      <c r="D341" s="208"/>
      <c r="E341" s="50">
        <v>195.83298207455189</v>
      </c>
      <c r="F341" s="50">
        <v>189.13843652846785</v>
      </c>
      <c r="G341" s="50">
        <v>183.48497497549744</v>
      </c>
      <c r="H341" s="50">
        <v>183.70031812781005</v>
      </c>
      <c r="I341" s="50">
        <v>188.85888445915788</v>
      </c>
      <c r="J341" s="50">
        <v>195.20611015542079</v>
      </c>
      <c r="K341" s="50">
        <v>188.71420431201679</v>
      </c>
      <c r="L341" s="50">
        <v>172.64977795203558</v>
      </c>
      <c r="M341" s="50">
        <v>212.32007598631668</v>
      </c>
      <c r="N341" s="50">
        <v>216.59211059802809</v>
      </c>
      <c r="O341" s="306">
        <v>189.11841076418304</v>
      </c>
      <c r="P341" s="50">
        <v>201.98399146400718</v>
      </c>
      <c r="Q341" s="50">
        <v>223.06691805434593</v>
      </c>
      <c r="R341" s="50">
        <v>241.39501476862628</v>
      </c>
      <c r="S341" s="50">
        <v>256.0675552594098</v>
      </c>
      <c r="T341" s="50">
        <v>269.66337589930856</v>
      </c>
      <c r="U341" s="306">
        <v>195.55716161422393</v>
      </c>
      <c r="V341" s="50">
        <v>206.64189477434118</v>
      </c>
      <c r="W341" s="50">
        <v>225.78656785312992</v>
      </c>
      <c r="X341" s="50">
        <v>241.74235113014126</v>
      </c>
      <c r="Y341" s="50">
        <v>253.71170838104413</v>
      </c>
      <c r="Z341" s="50">
        <v>264.34398417328879</v>
      </c>
    </row>
    <row r="342" spans="1:27" x14ac:dyDescent="0.25">
      <c r="A342" t="str">
        <f t="shared" si="14"/>
        <v>20. Verv. chemische producten</v>
      </c>
      <c r="B342">
        <v>20</v>
      </c>
      <c r="C342" s="3" t="s">
        <v>161</v>
      </c>
      <c r="D342" s="208"/>
      <c r="E342" s="50">
        <v>302.3313566563358</v>
      </c>
      <c r="F342" s="50">
        <v>310.55830800332802</v>
      </c>
      <c r="G342" s="50">
        <v>300.28095900080183</v>
      </c>
      <c r="H342" s="50">
        <v>308.2120363465981</v>
      </c>
      <c r="I342" s="50">
        <v>325.24439830593178</v>
      </c>
      <c r="J342" s="50">
        <v>345.06517775872646</v>
      </c>
      <c r="K342" s="50">
        <v>356.32733235638028</v>
      </c>
      <c r="L342" s="50">
        <v>307.01033123662341</v>
      </c>
      <c r="M342" s="50">
        <v>375.74786108462013</v>
      </c>
      <c r="N342" s="50">
        <v>388.69663306649716</v>
      </c>
      <c r="O342" s="306">
        <v>326.29771389990935</v>
      </c>
      <c r="P342" s="50">
        <v>348.49549757091313</v>
      </c>
      <c r="Q342" s="50">
        <v>384.87117734185387</v>
      </c>
      <c r="R342" s="50">
        <v>416.49377840877673</v>
      </c>
      <c r="S342" s="50">
        <v>441.80922178576338</v>
      </c>
      <c r="T342" s="50">
        <v>465.26693367889021</v>
      </c>
      <c r="U342" s="306">
        <v>341.60356844764232</v>
      </c>
      <c r="V342" s="50">
        <v>360.96662511879498</v>
      </c>
      <c r="W342" s="50">
        <v>394.40896282964275</v>
      </c>
      <c r="X342" s="50">
        <v>422.28087741365891</v>
      </c>
      <c r="Y342" s="50">
        <v>443.18921498198097</v>
      </c>
      <c r="Z342" s="50">
        <v>461.76190913119905</v>
      </c>
    </row>
    <row r="343" spans="1:27" x14ac:dyDescent="0.25">
      <c r="A343" t="str">
        <f t="shared" si="14"/>
        <v>20. Verv. chemische producten</v>
      </c>
      <c r="B343">
        <v>20</v>
      </c>
      <c r="C343" s="41" t="s">
        <v>162</v>
      </c>
      <c r="D343" s="208"/>
      <c r="E343" s="50">
        <v>341.13928528217679</v>
      </c>
      <c r="F343" s="50">
        <v>318.38243529109315</v>
      </c>
      <c r="G343" s="50">
        <v>289.31933211331977</v>
      </c>
      <c r="H343" s="50">
        <v>279.98460574355272</v>
      </c>
      <c r="I343" s="50">
        <v>282.34426200430005</v>
      </c>
      <c r="J343" s="50">
        <v>293.4387761287266</v>
      </c>
      <c r="K343" s="50">
        <v>309.46675587153533</v>
      </c>
      <c r="L343" s="50">
        <v>274.6248544481943</v>
      </c>
      <c r="M343" s="50">
        <v>362.85296139681202</v>
      </c>
      <c r="N343" s="50">
        <v>401.20175144571368</v>
      </c>
      <c r="O343" s="306">
        <v>367.52899415517129</v>
      </c>
      <c r="P343" s="50">
        <v>354.45173791049706</v>
      </c>
      <c r="Q343" s="50">
        <v>346.92922570505129</v>
      </c>
      <c r="R343" s="50">
        <v>344.50954944285849</v>
      </c>
      <c r="S343" s="50">
        <v>345.78382916636383</v>
      </c>
      <c r="T343" s="50">
        <v>356.67457809000888</v>
      </c>
      <c r="U343" s="306">
        <v>388.55692725981265</v>
      </c>
      <c r="V343" s="50">
        <v>370.75043551461027</v>
      </c>
      <c r="W343" s="50">
        <v>359.02687285794428</v>
      </c>
      <c r="X343" s="50">
        <v>352.73523502953196</v>
      </c>
      <c r="Y343" s="50">
        <v>350.27873156166737</v>
      </c>
      <c r="Z343" s="50">
        <v>357.47259663815714</v>
      </c>
      <c r="AA343" s="8"/>
    </row>
    <row r="344" spans="1:27" x14ac:dyDescent="0.25">
      <c r="A344" t="str">
        <f t="shared" si="14"/>
        <v>20. Verv. chemische producten</v>
      </c>
      <c r="B344">
        <v>20</v>
      </c>
      <c r="C344" s="41" t="s">
        <v>163</v>
      </c>
      <c r="D344" s="208"/>
      <c r="E344" s="50">
        <v>313.2231795897091</v>
      </c>
      <c r="F344" s="50">
        <v>309.26404148648373</v>
      </c>
      <c r="G344" s="50">
        <v>280.98742274734781</v>
      </c>
      <c r="H344" s="50">
        <v>272.35901598997293</v>
      </c>
      <c r="I344" s="50">
        <v>266.78869981315654</v>
      </c>
      <c r="J344" s="50">
        <v>274.19792737181558</v>
      </c>
      <c r="K344" s="50">
        <v>267.8580533285463</v>
      </c>
      <c r="L344" s="50">
        <v>213.32983126593234</v>
      </c>
      <c r="M344" s="50">
        <v>278.52192184507294</v>
      </c>
      <c r="N344" s="50">
        <v>302.21408246429621</v>
      </c>
      <c r="O344" s="306">
        <v>269.16839896403889</v>
      </c>
      <c r="P344" s="50">
        <v>283.96388665384086</v>
      </c>
      <c r="Q344" s="50">
        <v>293.2187884048825</v>
      </c>
      <c r="R344" s="50">
        <v>301.02666404068293</v>
      </c>
      <c r="S344" s="50">
        <v>312.86524417591698</v>
      </c>
      <c r="T344" s="50">
        <v>316.91129057986086</v>
      </c>
      <c r="U344" s="306">
        <v>288.43542553453739</v>
      </c>
      <c r="V344" s="50">
        <v>301.05729104039722</v>
      </c>
      <c r="W344" s="50">
        <v>307.56672079038941</v>
      </c>
      <c r="X344" s="50">
        <v>312.40215639386196</v>
      </c>
      <c r="Y344" s="50">
        <v>321.23872055765673</v>
      </c>
      <c r="Z344" s="50">
        <v>321.93618163598279</v>
      </c>
    </row>
    <row r="345" spans="1:27" x14ac:dyDescent="0.25">
      <c r="A345" t="str">
        <f t="shared" si="14"/>
        <v>20. Verv. chemische producten</v>
      </c>
      <c r="B345">
        <v>20</v>
      </c>
      <c r="C345" s="41" t="s">
        <v>164</v>
      </c>
      <c r="D345" s="208"/>
      <c r="E345" s="50">
        <v>290.86740242298043</v>
      </c>
      <c r="F345" s="50">
        <v>267.34409073077126</v>
      </c>
      <c r="G345" s="50">
        <v>226.37427558200258</v>
      </c>
      <c r="H345" s="50">
        <v>211.49608385277631</v>
      </c>
      <c r="I345" s="50">
        <v>214.07366976654751</v>
      </c>
      <c r="J345" s="50">
        <v>223.93780248300075</v>
      </c>
      <c r="K345" s="50">
        <v>226.58482687944479</v>
      </c>
      <c r="L345" s="50">
        <v>171.86482238969049</v>
      </c>
      <c r="M345" s="50">
        <v>253.86912284507935</v>
      </c>
      <c r="N345" s="50">
        <v>276.25444108258972</v>
      </c>
      <c r="O345" s="306">
        <v>232.00977114309413</v>
      </c>
      <c r="P345" s="50">
        <v>224.22926599564917</v>
      </c>
      <c r="Q345" s="50">
        <v>219.55286053005864</v>
      </c>
      <c r="R345" s="50">
        <v>219.58091110109743</v>
      </c>
      <c r="S345" s="50">
        <v>219.86562486972539</v>
      </c>
      <c r="T345" s="50">
        <v>221.72895497519417</v>
      </c>
      <c r="U345" s="306">
        <v>253.75832138324628</v>
      </c>
      <c r="V345" s="50">
        <v>242.64303086832905</v>
      </c>
      <c r="W345" s="50">
        <v>235.05859527819206</v>
      </c>
      <c r="X345" s="50">
        <v>232.59111954884889</v>
      </c>
      <c r="Y345" s="50">
        <v>230.41852411703678</v>
      </c>
      <c r="Z345" s="50">
        <v>229.90264934902282</v>
      </c>
    </row>
    <row r="346" spans="1:27" x14ac:dyDescent="0.25">
      <c r="A346" t="str">
        <f t="shared" si="14"/>
        <v>20. Verv. chemische producten</v>
      </c>
      <c r="B346">
        <v>20</v>
      </c>
      <c r="C346" s="41" t="s">
        <v>165</v>
      </c>
      <c r="D346" s="208"/>
      <c r="E346" s="50">
        <v>326.43544349690177</v>
      </c>
      <c r="F346" s="50">
        <v>301.66092334162704</v>
      </c>
      <c r="G346" s="50">
        <v>252.32226685070535</v>
      </c>
      <c r="H346" s="50">
        <v>227.08532776547744</v>
      </c>
      <c r="I346" s="50">
        <v>216.51342495253067</v>
      </c>
      <c r="J346" s="50">
        <v>212.06600252165561</v>
      </c>
      <c r="K346" s="50">
        <v>203.46939107669635</v>
      </c>
      <c r="L346" s="50">
        <v>135.65216049879999</v>
      </c>
      <c r="M346" s="50">
        <v>215.04091836891655</v>
      </c>
      <c r="N346" s="50">
        <v>236.98299587394115</v>
      </c>
      <c r="O346" s="306">
        <v>201.25571215387382</v>
      </c>
      <c r="P346" s="50">
        <v>206.62590196399574</v>
      </c>
      <c r="Q346" s="50">
        <v>210.08082090164751</v>
      </c>
      <c r="R346" s="50">
        <v>212.989141235223</v>
      </c>
      <c r="S346" s="50">
        <v>211.33853064278273</v>
      </c>
      <c r="T346" s="50">
        <v>208.23890515302796</v>
      </c>
      <c r="U346" s="306">
        <v>223.93077013968266</v>
      </c>
      <c r="V346" s="50">
        <v>227.46355910514086</v>
      </c>
      <c r="W346" s="50">
        <v>228.80999067109539</v>
      </c>
      <c r="X346" s="50">
        <v>229.51313747505637</v>
      </c>
      <c r="Y346" s="50">
        <v>225.31509108896432</v>
      </c>
      <c r="Z346" s="50">
        <v>219.65190725507045</v>
      </c>
    </row>
    <row r="347" spans="1:27" x14ac:dyDescent="0.25">
      <c r="A347" t="str">
        <f t="shared" si="14"/>
        <v>20. Verv. chemische producten</v>
      </c>
      <c r="B347">
        <v>20</v>
      </c>
      <c r="C347" s="41" t="s">
        <v>166</v>
      </c>
      <c r="D347" s="206"/>
      <c r="E347" s="50">
        <v>214.74767203308315</v>
      </c>
      <c r="F347" s="50">
        <v>219.36832177397972</v>
      </c>
      <c r="G347" s="50">
        <v>192.72729634959916</v>
      </c>
      <c r="H347" s="50">
        <v>183.06578934345572</v>
      </c>
      <c r="I347" s="50">
        <v>185.09746655585263</v>
      </c>
      <c r="J347" s="50">
        <v>194.47644768113801</v>
      </c>
      <c r="K347" s="50">
        <v>186.28236454811605</v>
      </c>
      <c r="L347" s="50">
        <v>101.04876477218322</v>
      </c>
      <c r="M347" s="50">
        <v>196.24229932268975</v>
      </c>
      <c r="N347" s="50">
        <v>217.21334904984784</v>
      </c>
      <c r="O347" s="306">
        <v>157.58100321067857</v>
      </c>
      <c r="P347" s="50">
        <v>149.85877023869548</v>
      </c>
      <c r="Q347" s="50">
        <v>144.66707398687257</v>
      </c>
      <c r="R347" s="50">
        <v>141.4543098657349</v>
      </c>
      <c r="S347" s="50">
        <v>141.56725398311386</v>
      </c>
      <c r="T347" s="50">
        <v>145.34672701543425</v>
      </c>
      <c r="U347" s="306">
        <v>182.68240567223037</v>
      </c>
      <c r="V347" s="50">
        <v>171.88442876693972</v>
      </c>
      <c r="W347" s="50">
        <v>164.16689271333408</v>
      </c>
      <c r="X347" s="50">
        <v>158.8157516819777</v>
      </c>
      <c r="Y347" s="50">
        <v>157.25400247921328</v>
      </c>
      <c r="Z347" s="50">
        <v>159.73705245813986</v>
      </c>
    </row>
    <row r="348" spans="1:27" x14ac:dyDescent="0.25">
      <c r="A348" t="str">
        <f t="shared" si="14"/>
        <v>20. Verv. chemische producten</v>
      </c>
      <c r="B348">
        <v>20</v>
      </c>
      <c r="C348" s="41" t="s">
        <v>167</v>
      </c>
      <c r="D348" s="206"/>
      <c r="E348" s="50">
        <v>217.8602409491493</v>
      </c>
      <c r="F348" s="50">
        <v>221.86328892487793</v>
      </c>
      <c r="G348" s="50">
        <v>213.8714943416839</v>
      </c>
      <c r="H348" s="50">
        <v>225.79978860642547</v>
      </c>
      <c r="I348" s="50">
        <v>252.64020997146463</v>
      </c>
      <c r="J348" s="50">
        <v>285.23895080576023</v>
      </c>
      <c r="K348" s="50">
        <v>305.7330327864002</v>
      </c>
      <c r="L348" s="50">
        <v>238.27639362607019</v>
      </c>
      <c r="M348" s="50">
        <v>363.69025030795183</v>
      </c>
      <c r="N348" s="50">
        <v>395.03864307920861</v>
      </c>
      <c r="O348" s="306">
        <v>323.15923366506661</v>
      </c>
      <c r="P348" s="50">
        <v>305.76122885756001</v>
      </c>
      <c r="Q348" s="50">
        <v>291.69919742414464</v>
      </c>
      <c r="R348" s="50">
        <v>276.56264123076738</v>
      </c>
      <c r="S348" s="50">
        <v>262.40092370744838</v>
      </c>
      <c r="T348" s="50">
        <v>246.43446652263958</v>
      </c>
      <c r="U348" s="306">
        <v>353.47975034889157</v>
      </c>
      <c r="V348" s="50">
        <v>330.8962877351351</v>
      </c>
      <c r="W348" s="50">
        <v>312.32462250877563</v>
      </c>
      <c r="X348" s="50">
        <v>292.9719309285253</v>
      </c>
      <c r="Y348" s="50">
        <v>275.01689124301328</v>
      </c>
      <c r="Z348" s="50">
        <v>255.53886841595852</v>
      </c>
    </row>
    <row r="349" spans="1:27" x14ac:dyDescent="0.25">
      <c r="A349" t="str">
        <f t="shared" si="14"/>
        <v>20. Verv. chemische producten</v>
      </c>
      <c r="B349">
        <v>20</v>
      </c>
      <c r="C349" s="41" t="s">
        <v>168</v>
      </c>
      <c r="D349" s="206"/>
      <c r="E349" s="50">
        <v>185.02913872899043</v>
      </c>
      <c r="F349" s="50">
        <v>198.42030563605348</v>
      </c>
      <c r="G349" s="50">
        <v>219.687799795286</v>
      </c>
      <c r="H349" s="50">
        <v>244.22522376545678</v>
      </c>
      <c r="I349" s="50">
        <v>285.05223186898445</v>
      </c>
      <c r="J349" s="50">
        <v>334.97669990487947</v>
      </c>
      <c r="K349" s="50">
        <v>383.60880625641892</v>
      </c>
      <c r="L349" s="50">
        <v>390.33148330065313</v>
      </c>
      <c r="M349" s="50">
        <v>477.01132213590341</v>
      </c>
      <c r="N349" s="50">
        <v>563.84502096832307</v>
      </c>
      <c r="O349" s="306">
        <v>591.09081793880489</v>
      </c>
      <c r="P349" s="50">
        <v>625.98008676377015</v>
      </c>
      <c r="Q349" s="50">
        <v>633.41506617100254</v>
      </c>
      <c r="R349" s="50">
        <v>626.85240046783554</v>
      </c>
      <c r="S349" s="50">
        <v>599.93858491033996</v>
      </c>
      <c r="T349" s="50">
        <v>576.86130511093506</v>
      </c>
      <c r="U349" s="306">
        <v>606.20063774497589</v>
      </c>
      <c r="V349" s="50">
        <v>635.16155548916527</v>
      </c>
      <c r="W349" s="50">
        <v>635.87768510866101</v>
      </c>
      <c r="X349" s="50">
        <v>622.60413177050316</v>
      </c>
      <c r="Y349" s="50">
        <v>589.54235141353536</v>
      </c>
      <c r="Z349" s="50">
        <v>560.8427793555428</v>
      </c>
    </row>
    <row r="350" spans="1:27" x14ac:dyDescent="0.25">
      <c r="A350" t="str">
        <f t="shared" si="14"/>
        <v>20. Verv. chemische producten</v>
      </c>
      <c r="B350">
        <v>20</v>
      </c>
      <c r="C350" s="41" t="s">
        <v>169</v>
      </c>
      <c r="D350" s="206"/>
      <c r="E350" s="50">
        <v>8.9038044369875156</v>
      </c>
      <c r="F350" s="50">
        <v>10.23533309750648</v>
      </c>
      <c r="G350" s="50">
        <v>12.741567641716188</v>
      </c>
      <c r="H350" s="50">
        <v>13.664605082102032</v>
      </c>
      <c r="I350" s="50">
        <v>15.023954526020287</v>
      </c>
      <c r="J350" s="50">
        <v>14.788920623863003</v>
      </c>
      <c r="K350" s="50">
        <v>20.185294363707232</v>
      </c>
      <c r="L350" s="50">
        <v>21.899638106797582</v>
      </c>
      <c r="M350" s="50">
        <v>23.489971629144584</v>
      </c>
      <c r="N350" s="50">
        <v>30.161255014934742</v>
      </c>
      <c r="O350" s="306">
        <v>36.926103915821663</v>
      </c>
      <c r="P350" s="50">
        <v>107.78871813710984</v>
      </c>
      <c r="Q350" s="50">
        <v>118.13445213177846</v>
      </c>
      <c r="R350" s="50">
        <v>122.08437233865946</v>
      </c>
      <c r="S350" s="50">
        <v>145.98753353490252</v>
      </c>
      <c r="T350" s="50">
        <v>147.09004542019048</v>
      </c>
      <c r="U350" s="306">
        <v>37.511168755281894</v>
      </c>
      <c r="V350" s="50">
        <v>108.33328819295315</v>
      </c>
      <c r="W350" s="50">
        <v>117.46992714701913</v>
      </c>
      <c r="X350" s="50">
        <v>120.10793835193252</v>
      </c>
      <c r="Y350" s="50">
        <v>142.09831189385253</v>
      </c>
      <c r="Z350" s="50">
        <v>141.65044370057319</v>
      </c>
    </row>
    <row r="351" spans="1:27" x14ac:dyDescent="0.25">
      <c r="A351" t="str">
        <f t="shared" si="14"/>
        <v>20. Verv. chemische producten</v>
      </c>
      <c r="B351">
        <v>20</v>
      </c>
      <c r="C351" s="41" t="s">
        <v>26</v>
      </c>
      <c r="D351" s="208"/>
      <c r="E351" s="50">
        <v>411.79318411512725</v>
      </c>
      <c r="F351" s="50">
        <v>430.51892765843792</v>
      </c>
      <c r="G351" s="50">
        <v>446.30086177868611</v>
      </c>
      <c r="H351" s="50">
        <v>483.68961745398423</v>
      </c>
      <c r="I351" s="50">
        <v>552.71639636646933</v>
      </c>
      <c r="J351" s="50">
        <v>635.00457133450266</v>
      </c>
      <c r="K351" s="50">
        <v>709.52713340652645</v>
      </c>
      <c r="L351" s="50">
        <v>650.50751503352092</v>
      </c>
      <c r="M351" s="50">
        <v>864.19154407299982</v>
      </c>
      <c r="N351" s="50">
        <v>989.04491906246653</v>
      </c>
      <c r="O351" s="306">
        <v>951.17615551969311</v>
      </c>
      <c r="P351" s="50">
        <v>1039.5300337584399</v>
      </c>
      <c r="Q351" s="50">
        <v>1043.2487157269256</v>
      </c>
      <c r="R351" s="50">
        <v>1025.4994140372623</v>
      </c>
      <c r="S351" s="50">
        <v>1008.3270421526909</v>
      </c>
      <c r="T351" s="50">
        <v>970.38581705376509</v>
      </c>
      <c r="U351" s="306">
        <v>997.19155684914938</v>
      </c>
      <c r="V351" s="50">
        <v>1074.3911314172535</v>
      </c>
      <c r="W351" s="50">
        <v>1065.6722347644559</v>
      </c>
      <c r="X351" s="50">
        <v>1035.6840010509609</v>
      </c>
      <c r="Y351" s="50">
        <v>1006.6575545504011</v>
      </c>
      <c r="Z351" s="50">
        <v>958.03209147207451</v>
      </c>
    </row>
    <row r="352" spans="1:27" x14ac:dyDescent="0.25">
      <c r="A352" t="str">
        <f t="shared" si="14"/>
        <v>20. Verv. chemische producten</v>
      </c>
      <c r="B352">
        <v>20</v>
      </c>
      <c r="C352" s="41" t="s">
        <v>19</v>
      </c>
      <c r="D352" s="208"/>
      <c r="E352" s="50">
        <v>2405.5179510217463</v>
      </c>
      <c r="F352" s="50">
        <v>2354.4337269639418</v>
      </c>
      <c r="G352" s="50">
        <v>2178.6459899144234</v>
      </c>
      <c r="H352" s="50">
        <v>2158.7608548727853</v>
      </c>
      <c r="I352" s="50">
        <v>2242.8976086294706</v>
      </c>
      <c r="J352" s="50">
        <v>2382.6485679130483</v>
      </c>
      <c r="K352" s="50">
        <v>2456.897651406829</v>
      </c>
      <c r="L352" s="50">
        <v>2035.5080018205531</v>
      </c>
      <c r="M352" s="50">
        <v>2772.4169889071622</v>
      </c>
      <c r="N352" s="50">
        <v>3037.7836821741621</v>
      </c>
      <c r="O352" s="306">
        <v>2703.422682710855</v>
      </c>
      <c r="P352" s="50">
        <v>2819.0573634996163</v>
      </c>
      <c r="Q352" s="50">
        <v>2876.5891204705326</v>
      </c>
      <c r="R352" s="50">
        <v>2914.8023106640994</v>
      </c>
      <c r="S352" s="50">
        <v>2950.1983142977629</v>
      </c>
      <c r="T352" s="50">
        <v>2967.4582076554234</v>
      </c>
      <c r="U352" s="306">
        <v>2881.1682531326014</v>
      </c>
      <c r="V352" s="50">
        <v>2965.7862855263706</v>
      </c>
      <c r="W352" s="50">
        <v>2991.410070827088</v>
      </c>
      <c r="X352" s="50">
        <v>2997.4490742221901</v>
      </c>
      <c r="Y352" s="50">
        <v>3000.3265225804612</v>
      </c>
      <c r="Z352" s="50">
        <v>2985.6152504590491</v>
      </c>
    </row>
    <row r="353" spans="1:26" x14ac:dyDescent="0.25">
      <c r="A353" t="str">
        <f t="shared" si="14"/>
        <v>20. Verv. chemische producten</v>
      </c>
      <c r="B353">
        <v>20</v>
      </c>
      <c r="C353" s="41" t="s">
        <v>20</v>
      </c>
      <c r="D353" s="208"/>
      <c r="E353" s="207">
        <v>0.17118690963840766</v>
      </c>
      <c r="F353" s="207">
        <v>0.18285455340193202</v>
      </c>
      <c r="G353" s="207">
        <v>0.20485240091540374</v>
      </c>
      <c r="H353" s="207">
        <v>0.2240589161889763</v>
      </c>
      <c r="I353" s="207">
        <v>0.24642961597529561</v>
      </c>
      <c r="J353" s="207">
        <v>0.26651205716447746</v>
      </c>
      <c r="K353" s="207">
        <v>0.28878986188140499</v>
      </c>
      <c r="L353" s="207">
        <v>0.31957993505882004</v>
      </c>
      <c r="M353" s="207">
        <v>0.31171052101136087</v>
      </c>
      <c r="N353" s="207">
        <v>0.32558108889261017</v>
      </c>
      <c r="O353" s="307">
        <v>0.35184144958268304</v>
      </c>
      <c r="P353" s="207">
        <v>0.36875093327932607</v>
      </c>
      <c r="Q353" s="207">
        <v>0.36266865792646752</v>
      </c>
      <c r="R353" s="207">
        <v>0.35182468817366064</v>
      </c>
      <c r="S353" s="207">
        <v>0.34178280058867955</v>
      </c>
      <c r="T353" s="207">
        <v>0.32700909301784675</v>
      </c>
      <c r="U353" s="307">
        <v>0.34610667244612847</v>
      </c>
      <c r="V353" s="207">
        <v>0.36226181794032053</v>
      </c>
      <c r="W353" s="207">
        <v>0.35624411549494139</v>
      </c>
      <c r="X353" s="207">
        <v>0.3455218005062225</v>
      </c>
      <c r="Y353" s="207">
        <v>0.3355160003333954</v>
      </c>
      <c r="Z353" s="207">
        <v>0.32088263594070726</v>
      </c>
    </row>
    <row r="354" spans="1:26" x14ac:dyDescent="0.25">
      <c r="A354" t="str">
        <f t="shared" si="14"/>
        <v>20. Verv. chemische producten</v>
      </c>
      <c r="B354">
        <v>20</v>
      </c>
      <c r="C354" s="41" t="s">
        <v>29</v>
      </c>
      <c r="D354" s="208"/>
      <c r="E354" s="50">
        <v>2195.5179510217463</v>
      </c>
      <c r="F354" s="50">
        <v>2226.4337269639418</v>
      </c>
      <c r="G354" s="50">
        <v>2178.6459899144234</v>
      </c>
      <c r="H354" s="50">
        <v>2158.7608548727853</v>
      </c>
      <c r="I354" s="50">
        <v>2242.8976086294706</v>
      </c>
      <c r="J354" s="50">
        <v>2382.6485679130483</v>
      </c>
      <c r="K354" s="50">
        <v>2456.897651406829</v>
      </c>
      <c r="L354" s="50">
        <v>2035.5080018205531</v>
      </c>
      <c r="M354" s="50">
        <v>2685.4169889071622</v>
      </c>
      <c r="N354" s="50">
        <v>2528.5287231278962</v>
      </c>
      <c r="O354" s="306">
        <v>2703.422682710855</v>
      </c>
      <c r="P354" s="50">
        <v>2819.0573634996163</v>
      </c>
      <c r="Q354" s="50">
        <v>2876.5891204705326</v>
      </c>
      <c r="R354" s="50">
        <v>2914.8023106640994</v>
      </c>
      <c r="S354" s="50">
        <v>2950.1983142977629</v>
      </c>
      <c r="T354" s="50">
        <v>2967.4582076554234</v>
      </c>
      <c r="U354" s="306">
        <v>2681.0655202954522</v>
      </c>
      <c r="V354" s="50">
        <v>2766.8857447268788</v>
      </c>
      <c r="W354" s="50">
        <v>2793.7044994468006</v>
      </c>
      <c r="X354" s="50">
        <v>2800.931293035203</v>
      </c>
      <c r="Y354" s="50">
        <v>2804.9893954927543</v>
      </c>
      <c r="Z354" s="50">
        <v>2791.4516842493967</v>
      </c>
    </row>
    <row r="355" spans="1:26" x14ac:dyDescent="0.25">
      <c r="A355" t="str">
        <f t="shared" si="14"/>
        <v>21. Vervaardiging van farmaceutische grondstoffen en producten</v>
      </c>
      <c r="B355">
        <v>21</v>
      </c>
      <c r="C355" s="41" t="s">
        <v>25</v>
      </c>
      <c r="D355" s="50">
        <v>10081</v>
      </c>
      <c r="E355" s="50">
        <v>10608</v>
      </c>
      <c r="F355" s="50">
        <v>11582</v>
      </c>
      <c r="G355" s="50">
        <v>11900</v>
      </c>
      <c r="H355" s="50">
        <v>12301</v>
      </c>
      <c r="I355" s="50">
        <v>12912</v>
      </c>
      <c r="J355" s="50">
        <v>13673</v>
      </c>
      <c r="K355" s="50">
        <v>14487</v>
      </c>
      <c r="L355" s="50">
        <v>15616</v>
      </c>
      <c r="M355" s="50">
        <v>16039</v>
      </c>
      <c r="N355" s="50">
        <v>16125.027282748115</v>
      </c>
      <c r="O355" s="306">
        <v>16900.522923850047</v>
      </c>
      <c r="P355" s="50">
        <v>17713.314222120323</v>
      </c>
      <c r="Q355" s="50">
        <v>18565.194825350034</v>
      </c>
      <c r="R355" s="50">
        <v>19458.044642644305</v>
      </c>
      <c r="S355" s="50">
        <v>20393.83399295948</v>
      </c>
      <c r="T355" s="50">
        <v>21374.627953154304</v>
      </c>
      <c r="U355" s="306">
        <v>16558.563356126921</v>
      </c>
      <c r="V355" s="50">
        <v>17003.755442461545</v>
      </c>
      <c r="W355" s="50">
        <v>17460.916924297009</v>
      </c>
      <c r="X355" s="50">
        <v>17930.369609753994</v>
      </c>
      <c r="Y355" s="50">
        <v>18412.443959058208</v>
      </c>
      <c r="Z355" s="50">
        <v>18907.479317160072</v>
      </c>
    </row>
    <row r="356" spans="1:26" x14ac:dyDescent="0.25">
      <c r="A356" t="str">
        <f t="shared" si="14"/>
        <v>21. Vervaardiging van farmaceutische grondstoffen en producten</v>
      </c>
      <c r="B356">
        <v>21</v>
      </c>
      <c r="C356" s="41" t="s">
        <v>154</v>
      </c>
      <c r="D356" s="206"/>
      <c r="E356" s="50">
        <v>527</v>
      </c>
      <c r="F356" s="50">
        <v>974</v>
      </c>
      <c r="G356" s="50">
        <v>318</v>
      </c>
      <c r="H356" s="50">
        <v>401</v>
      </c>
      <c r="I356" s="50">
        <v>611</v>
      </c>
      <c r="J356" s="50">
        <v>761</v>
      </c>
      <c r="K356" s="50">
        <v>814</v>
      </c>
      <c r="L356" s="50">
        <v>1129</v>
      </c>
      <c r="M356" s="50">
        <v>423</v>
      </c>
      <c r="N356" s="50">
        <v>86.027282748114885</v>
      </c>
      <c r="O356" s="306">
        <v>775.49564110193205</v>
      </c>
      <c r="P356" s="50">
        <v>812.79129827027646</v>
      </c>
      <c r="Q356" s="50">
        <v>851.88060322971069</v>
      </c>
      <c r="R356" s="50">
        <v>892.84981729427091</v>
      </c>
      <c r="S356" s="50">
        <v>935.7893503151754</v>
      </c>
      <c r="T356" s="50">
        <v>980.79396019482374</v>
      </c>
      <c r="U356" s="306">
        <v>433.53607337880567</v>
      </c>
      <c r="V356" s="50">
        <v>445.19208633462404</v>
      </c>
      <c r="W356" s="50">
        <v>457.16148183546466</v>
      </c>
      <c r="X356" s="50">
        <v>469.45268545698491</v>
      </c>
      <c r="Y356" s="50">
        <v>482.07434930421368</v>
      </c>
      <c r="Z356" s="50">
        <v>495.0353581018644</v>
      </c>
    </row>
    <row r="357" spans="1:26" x14ac:dyDescent="0.25">
      <c r="A357" t="str">
        <f t="shared" si="14"/>
        <v>21. Vervaardiging van farmaceutische grondstoffen en producten</v>
      </c>
      <c r="B357">
        <v>21</v>
      </c>
      <c r="C357" s="41" t="s">
        <v>155</v>
      </c>
      <c r="D357" s="206"/>
      <c r="E357" s="207">
        <v>1.0522765598650927</v>
      </c>
      <c r="F357" s="207">
        <v>1.0918174962292608</v>
      </c>
      <c r="G357" s="207">
        <v>1.0274563978587463</v>
      </c>
      <c r="H357" s="207">
        <v>1.0336974789915967</v>
      </c>
      <c r="I357" s="207">
        <v>1.0496707584749208</v>
      </c>
      <c r="J357" s="207">
        <v>1.0589374225526642</v>
      </c>
      <c r="K357" s="207">
        <v>1.0595333869670154</v>
      </c>
      <c r="L357" s="207">
        <v>1.077931938979775</v>
      </c>
      <c r="M357" s="207">
        <v>1.0270876024590163</v>
      </c>
      <c r="N357" s="207">
        <v>1.0053636313204137</v>
      </c>
      <c r="O357" s="307">
        <v>1.0480926715659962</v>
      </c>
      <c r="P357" s="207">
        <v>1.0480926715659942</v>
      </c>
      <c r="Q357" s="207">
        <v>1.0480926715659955</v>
      </c>
      <c r="R357" s="207">
        <v>1.0480926715659951</v>
      </c>
      <c r="S357" s="207">
        <v>1.0480926715659957</v>
      </c>
      <c r="T357" s="207">
        <v>1.0480926715659951</v>
      </c>
      <c r="U357" s="307">
        <v>1.0268859125492853</v>
      </c>
      <c r="V357" s="207">
        <v>1.0268859125492851</v>
      </c>
      <c r="W357" s="207">
        <v>1.026885912549286</v>
      </c>
      <c r="X357" s="207">
        <v>1.0268859125492853</v>
      </c>
      <c r="Y357" s="207">
        <v>1.0268859125492855</v>
      </c>
      <c r="Z357" s="207">
        <v>1.0268859125492857</v>
      </c>
    </row>
    <row r="358" spans="1:26" x14ac:dyDescent="0.25">
      <c r="A358" t="str">
        <f t="shared" si="14"/>
        <v>21. Vervaardiging van farmaceutische grondstoffen en producten</v>
      </c>
      <c r="B358">
        <v>21</v>
      </c>
      <c r="C358" s="41" t="s">
        <v>8</v>
      </c>
      <c r="D358" s="50">
        <v>12</v>
      </c>
      <c r="E358" s="50">
        <v>3</v>
      </c>
      <c r="F358" s="50">
        <v>2</v>
      </c>
      <c r="G358" s="50">
        <v>4</v>
      </c>
      <c r="H358" s="50">
        <v>10</v>
      </c>
      <c r="I358" s="50">
        <v>8</v>
      </c>
      <c r="J358" s="50">
        <v>10</v>
      </c>
      <c r="K358" s="50">
        <v>7</v>
      </c>
      <c r="L358" s="50">
        <v>25</v>
      </c>
      <c r="M358" s="50">
        <v>16</v>
      </c>
      <c r="N358" s="50">
        <v>11.029209503897649</v>
      </c>
      <c r="O358" s="306">
        <v>12.037171656287565</v>
      </c>
      <c r="P358" s="50">
        <v>13.270773630034789</v>
      </c>
      <c r="Q358" s="50">
        <v>14.541773788978322</v>
      </c>
      <c r="R358" s="50">
        <v>15.73569372136941</v>
      </c>
      <c r="S358" s="50">
        <v>16.900299438300863</v>
      </c>
      <c r="T358" s="50">
        <v>17.68801757419255</v>
      </c>
      <c r="U358" s="306">
        <v>11.793615522862579</v>
      </c>
      <c r="V358" s="50">
        <v>12.739173850119151</v>
      </c>
      <c r="W358" s="50">
        <v>13.676813329993296</v>
      </c>
      <c r="X358" s="50">
        <v>14.500265040593277</v>
      </c>
      <c r="Y358" s="50">
        <v>15.258328395065133</v>
      </c>
      <c r="Z358" s="50">
        <v>15.646392871893529</v>
      </c>
    </row>
    <row r="359" spans="1:26" x14ac:dyDescent="0.25">
      <c r="A359" t="str">
        <f t="shared" si="14"/>
        <v>21. Vervaardiging van farmaceutische grondstoffen en producten</v>
      </c>
      <c r="B359">
        <v>21</v>
      </c>
      <c r="C359" s="41" t="s">
        <v>9</v>
      </c>
      <c r="D359" s="50">
        <v>353</v>
      </c>
      <c r="E359" s="50">
        <v>425</v>
      </c>
      <c r="F359" s="50">
        <v>463</v>
      </c>
      <c r="G359" s="50">
        <v>428</v>
      </c>
      <c r="H359" s="50">
        <v>415</v>
      </c>
      <c r="I359" s="50">
        <v>460</v>
      </c>
      <c r="J359" s="50">
        <v>533</v>
      </c>
      <c r="K359" s="50">
        <v>618</v>
      </c>
      <c r="L359" s="50">
        <v>766</v>
      </c>
      <c r="M359" s="50">
        <v>702</v>
      </c>
      <c r="N359" s="50">
        <v>587.04957390333561</v>
      </c>
      <c r="O359" s="306">
        <v>640.70017795270837</v>
      </c>
      <c r="P359" s="50">
        <v>706.36086857597536</v>
      </c>
      <c r="Q359" s="50">
        <v>774.01214507726877</v>
      </c>
      <c r="R359" s="50">
        <v>837.56068745804396</v>
      </c>
      <c r="S359" s="50">
        <v>899.54892783450885</v>
      </c>
      <c r="T359" s="50">
        <v>941.47664675831061</v>
      </c>
      <c r="U359" s="306">
        <v>627.73646334576802</v>
      </c>
      <c r="V359" s="50">
        <v>678.06551121819757</v>
      </c>
      <c r="W359" s="50">
        <v>727.97306415211733</v>
      </c>
      <c r="X359" s="50">
        <v>771.80276705755773</v>
      </c>
      <c r="Y359" s="50">
        <v>812.15205673939477</v>
      </c>
      <c r="Z359" s="50">
        <v>832.80748863491021</v>
      </c>
    </row>
    <row r="360" spans="1:26" x14ac:dyDescent="0.25">
      <c r="A360" t="str">
        <f t="shared" si="14"/>
        <v>21. Vervaardiging van farmaceutische grondstoffen en producten</v>
      </c>
      <c r="B360">
        <v>21</v>
      </c>
      <c r="C360" s="41" t="s">
        <v>10</v>
      </c>
      <c r="D360" s="50">
        <v>964</v>
      </c>
      <c r="E360" s="50">
        <v>1069</v>
      </c>
      <c r="F360" s="50">
        <v>1231</v>
      </c>
      <c r="G360" s="50">
        <v>1333</v>
      </c>
      <c r="H360" s="50">
        <v>1514</v>
      </c>
      <c r="I360" s="50">
        <v>1615</v>
      </c>
      <c r="J360" s="50">
        <v>1771</v>
      </c>
      <c r="K360" s="50">
        <v>1967</v>
      </c>
      <c r="L360" s="50">
        <v>2197</v>
      </c>
      <c r="M360" s="50">
        <v>2176</v>
      </c>
      <c r="N360" s="50">
        <v>1800.7174320951244</v>
      </c>
      <c r="O360" s="306">
        <v>1965.2854383569711</v>
      </c>
      <c r="P360" s="50">
        <v>2166.6932162769167</v>
      </c>
      <c r="Q360" s="50">
        <v>2374.2069226396875</v>
      </c>
      <c r="R360" s="50">
        <v>2569.1358913951271</v>
      </c>
      <c r="S360" s="50">
        <v>2759.2787856120699</v>
      </c>
      <c r="T360" s="50">
        <v>2887.8879827060559</v>
      </c>
      <c r="U360" s="306">
        <v>1925.5205055213883</v>
      </c>
      <c r="V360" s="50">
        <v>2079.8999614880104</v>
      </c>
      <c r="W360" s="50">
        <v>2232.9865227536475</v>
      </c>
      <c r="X360" s="50">
        <v>2367.4298705966571</v>
      </c>
      <c r="Y360" s="50">
        <v>2491.1973896149129</v>
      </c>
      <c r="Z360" s="50">
        <v>2554.5559166203898</v>
      </c>
    </row>
    <row r="361" spans="1:26" x14ac:dyDescent="0.25">
      <c r="A361" t="str">
        <f t="shared" si="14"/>
        <v>21. Vervaardiging van farmaceutische grondstoffen en producten</v>
      </c>
      <c r="B361">
        <v>21</v>
      </c>
      <c r="C361" s="41" t="s">
        <v>11</v>
      </c>
      <c r="D361" s="50">
        <v>1392</v>
      </c>
      <c r="E361" s="50">
        <v>1385</v>
      </c>
      <c r="F361" s="50">
        <v>1501</v>
      </c>
      <c r="G361" s="50">
        <v>1487</v>
      </c>
      <c r="H361" s="50">
        <v>1531</v>
      </c>
      <c r="I361" s="50">
        <v>1674</v>
      </c>
      <c r="J361" s="50">
        <v>1817</v>
      </c>
      <c r="K361" s="50">
        <v>2050</v>
      </c>
      <c r="L361" s="50">
        <v>2359</v>
      </c>
      <c r="M361" s="50">
        <v>2572</v>
      </c>
      <c r="N361" s="50">
        <v>2685.1673849390636</v>
      </c>
      <c r="O361" s="306">
        <v>2681.5545186449872</v>
      </c>
      <c r="P361" s="50">
        <v>2664.475644883466</v>
      </c>
      <c r="Q361" s="50">
        <v>2620.8837644261139</v>
      </c>
      <c r="R361" s="50">
        <v>2595.0803278746375</v>
      </c>
      <c r="S361" s="50">
        <v>2686.8937674608378</v>
      </c>
      <c r="T361" s="50">
        <v>2924.9537897674454</v>
      </c>
      <c r="U361" s="306">
        <v>2627.2968351310801</v>
      </c>
      <c r="V361" s="50">
        <v>2557.7422542087234</v>
      </c>
      <c r="W361" s="50">
        <v>2464.9907587501093</v>
      </c>
      <c r="X361" s="50">
        <v>2391.3373774370361</v>
      </c>
      <c r="Y361" s="50">
        <v>2425.8450340624836</v>
      </c>
      <c r="Z361" s="50">
        <v>2587.3434337609433</v>
      </c>
    </row>
    <row r="362" spans="1:26" x14ac:dyDescent="0.25">
      <c r="A362" t="str">
        <f t="shared" si="14"/>
        <v>21. Vervaardiging van farmaceutische grondstoffen en producten</v>
      </c>
      <c r="B362">
        <v>21</v>
      </c>
      <c r="C362" s="41" t="s">
        <v>12</v>
      </c>
      <c r="D362" s="50">
        <v>1620</v>
      </c>
      <c r="E362" s="50">
        <v>1652</v>
      </c>
      <c r="F362" s="50">
        <v>1806</v>
      </c>
      <c r="G362" s="50">
        <v>1792</v>
      </c>
      <c r="H362" s="50">
        <v>1813</v>
      </c>
      <c r="I362" s="50">
        <v>1793</v>
      </c>
      <c r="J362" s="50">
        <v>1837</v>
      </c>
      <c r="K362" s="50">
        <v>1870</v>
      </c>
      <c r="L362" s="50">
        <v>1951</v>
      </c>
      <c r="M362" s="50">
        <v>2033</v>
      </c>
      <c r="N362" s="50">
        <v>2209.3544749285356</v>
      </c>
      <c r="O362" s="306">
        <v>2381.6070077228678</v>
      </c>
      <c r="P362" s="50">
        <v>2598.1569542988159</v>
      </c>
      <c r="Q362" s="50">
        <v>2879.0298624049447</v>
      </c>
      <c r="R362" s="50">
        <v>3146.8139790359592</v>
      </c>
      <c r="S362" s="50">
        <v>3285.2730415931865</v>
      </c>
      <c r="T362" s="50">
        <v>3280.8527390431909</v>
      </c>
      <c r="U362" s="306">
        <v>2333.4183625243259</v>
      </c>
      <c r="V362" s="50">
        <v>2494.0801533830386</v>
      </c>
      <c r="W362" s="50">
        <v>2707.7820471552836</v>
      </c>
      <c r="X362" s="50">
        <v>2899.7537405992703</v>
      </c>
      <c r="Y362" s="50">
        <v>2966.0879748958478</v>
      </c>
      <c r="Z362" s="50">
        <v>2902.163043121076</v>
      </c>
    </row>
    <row r="363" spans="1:26" x14ac:dyDescent="0.25">
      <c r="A363" t="str">
        <f t="shared" si="14"/>
        <v>21. Vervaardiging van farmaceutische grondstoffen en producten</v>
      </c>
      <c r="B363">
        <v>21</v>
      </c>
      <c r="C363" s="41" t="s">
        <v>13</v>
      </c>
      <c r="D363" s="50">
        <v>1765</v>
      </c>
      <c r="E363" s="50">
        <v>1807</v>
      </c>
      <c r="F363" s="50">
        <v>1837</v>
      </c>
      <c r="G363" s="50">
        <v>1842</v>
      </c>
      <c r="H363" s="50">
        <v>1818</v>
      </c>
      <c r="I363" s="50">
        <v>1864</v>
      </c>
      <c r="J363" s="50">
        <v>1941</v>
      </c>
      <c r="K363" s="50">
        <v>1988</v>
      </c>
      <c r="L363" s="50">
        <v>2044</v>
      </c>
      <c r="M363" s="50">
        <v>2085</v>
      </c>
      <c r="N363" s="50">
        <v>2107.3201966330612</v>
      </c>
      <c r="O363" s="306">
        <v>2174.5578777842848</v>
      </c>
      <c r="P363" s="50">
        <v>2267.4619118967512</v>
      </c>
      <c r="Q363" s="50">
        <v>2357.2791444833952</v>
      </c>
      <c r="R363" s="50">
        <v>2487.3533512364324</v>
      </c>
      <c r="S363" s="50">
        <v>2703.1211299964107</v>
      </c>
      <c r="T363" s="50">
        <v>2913.8702272442933</v>
      </c>
      <c r="U363" s="306">
        <v>2130.5585959143364</v>
      </c>
      <c r="V363" s="50">
        <v>2176.6320713060486</v>
      </c>
      <c r="W363" s="50">
        <v>2217.0656271810203</v>
      </c>
      <c r="X363" s="50">
        <v>2292.0681783197188</v>
      </c>
      <c r="Y363" s="50">
        <v>2440.4958056335745</v>
      </c>
      <c r="Z363" s="50">
        <v>2577.5391822143806</v>
      </c>
    </row>
    <row r="364" spans="1:26" x14ac:dyDescent="0.25">
      <c r="A364" t="str">
        <f t="shared" si="14"/>
        <v>21. Vervaardiging van farmaceutische grondstoffen en producten</v>
      </c>
      <c r="B364">
        <v>21</v>
      </c>
      <c r="C364" s="41" t="s">
        <v>14</v>
      </c>
      <c r="D364" s="50">
        <v>1667</v>
      </c>
      <c r="E364" s="50">
        <v>1726</v>
      </c>
      <c r="F364" s="50">
        <v>1886</v>
      </c>
      <c r="G364" s="50">
        <v>1917</v>
      </c>
      <c r="H364" s="50">
        <v>1915</v>
      </c>
      <c r="I364" s="50">
        <v>1960</v>
      </c>
      <c r="J364" s="50">
        <v>1971</v>
      </c>
      <c r="K364" s="50">
        <v>1946</v>
      </c>
      <c r="L364" s="50">
        <v>2008</v>
      </c>
      <c r="M364" s="50">
        <v>1984</v>
      </c>
      <c r="N364" s="50">
        <v>2112.5260271583406</v>
      </c>
      <c r="O364" s="306">
        <v>2241.7675429999504</v>
      </c>
      <c r="P364" s="50">
        <v>2346.4675534262547</v>
      </c>
      <c r="Q364" s="50">
        <v>2432.4864551747896</v>
      </c>
      <c r="R364" s="50">
        <v>2550.9747847161643</v>
      </c>
      <c r="S364" s="50">
        <v>2578.2833021266415</v>
      </c>
      <c r="T364" s="50">
        <v>2660.5478724861409</v>
      </c>
      <c r="U364" s="306">
        <v>2196.4083630861655</v>
      </c>
      <c r="V364" s="50">
        <v>2252.4729100275144</v>
      </c>
      <c r="W364" s="50">
        <v>2287.7995255556889</v>
      </c>
      <c r="X364" s="50">
        <v>2350.694614754852</v>
      </c>
      <c r="Y364" s="50">
        <v>2327.7867627720807</v>
      </c>
      <c r="Z364" s="50">
        <v>2353.4563493500445</v>
      </c>
    </row>
    <row r="365" spans="1:26" x14ac:dyDescent="0.25">
      <c r="A365" t="str">
        <f t="shared" si="14"/>
        <v>21. Vervaardiging van farmaceutische grondstoffen en producten</v>
      </c>
      <c r="B365">
        <v>21</v>
      </c>
      <c r="C365" s="41" t="s">
        <v>15</v>
      </c>
      <c r="D365" s="50">
        <v>1350</v>
      </c>
      <c r="E365" s="50">
        <v>1464</v>
      </c>
      <c r="F365" s="50">
        <v>1544</v>
      </c>
      <c r="G365" s="50">
        <v>1615</v>
      </c>
      <c r="H365" s="50">
        <v>1684</v>
      </c>
      <c r="I365" s="50">
        <v>1739</v>
      </c>
      <c r="J365" s="50">
        <v>1805</v>
      </c>
      <c r="K365" s="50">
        <v>1921</v>
      </c>
      <c r="L365" s="50">
        <v>1957</v>
      </c>
      <c r="M365" s="50">
        <v>2003</v>
      </c>
      <c r="N365" s="50">
        <v>2059.9145770071423</v>
      </c>
      <c r="O365" s="306">
        <v>2085.8347353311724</v>
      </c>
      <c r="P365" s="50">
        <v>2093.9348130907101</v>
      </c>
      <c r="Q365" s="50">
        <v>2158.967439700572</v>
      </c>
      <c r="R365" s="50">
        <v>2207.5067846594884</v>
      </c>
      <c r="S365" s="50">
        <v>2353.3601406041043</v>
      </c>
      <c r="T365" s="50">
        <v>2497.204753793189</v>
      </c>
      <c r="U365" s="306">
        <v>2043.6306480582793</v>
      </c>
      <c r="V365" s="50">
        <v>2010.0561096459173</v>
      </c>
      <c r="W365" s="50">
        <v>2030.5497174422001</v>
      </c>
      <c r="X365" s="50">
        <v>2034.1927101060053</v>
      </c>
      <c r="Y365" s="50">
        <v>2124.7163098078345</v>
      </c>
      <c r="Z365" s="50">
        <v>2208.9669741405146</v>
      </c>
    </row>
    <row r="366" spans="1:26" x14ac:dyDescent="0.25">
      <c r="A366" t="str">
        <f t="shared" si="14"/>
        <v>21. Vervaardiging van farmaceutische grondstoffen en producten</v>
      </c>
      <c r="B366">
        <v>21</v>
      </c>
      <c r="C366" s="41" t="s">
        <v>16</v>
      </c>
      <c r="D366" s="50">
        <v>782</v>
      </c>
      <c r="E366" s="50">
        <v>888</v>
      </c>
      <c r="F366" s="50">
        <v>1076</v>
      </c>
      <c r="G366" s="50">
        <v>1190</v>
      </c>
      <c r="H366" s="50">
        <v>1266</v>
      </c>
      <c r="I366" s="50">
        <v>1371</v>
      </c>
      <c r="J366" s="50">
        <v>1473</v>
      </c>
      <c r="K366" s="50">
        <v>1490</v>
      </c>
      <c r="L366" s="50">
        <v>1589</v>
      </c>
      <c r="M366" s="50">
        <v>1670</v>
      </c>
      <c r="N366" s="50">
        <v>1701.119908448688</v>
      </c>
      <c r="O366" s="306">
        <v>1760.98123133938</v>
      </c>
      <c r="P366" s="50">
        <v>1865.5198594063042</v>
      </c>
      <c r="Q366" s="50">
        <v>1935.3004547763799</v>
      </c>
      <c r="R366" s="50">
        <v>1982.5728881405594</v>
      </c>
      <c r="S366" s="50">
        <v>2034.3023948613204</v>
      </c>
      <c r="T366" s="50">
        <v>2057.922965225011</v>
      </c>
      <c r="U366" s="306">
        <v>1725.3501219736736</v>
      </c>
      <c r="V366" s="50">
        <v>1790.790987199176</v>
      </c>
      <c r="W366" s="50">
        <v>1820.1866870937874</v>
      </c>
      <c r="X366" s="50">
        <v>1826.9186506402618</v>
      </c>
      <c r="Y366" s="50">
        <v>1836.6570432069325</v>
      </c>
      <c r="Z366" s="50">
        <v>1820.3889202926955</v>
      </c>
    </row>
    <row r="367" spans="1:26" x14ac:dyDescent="0.25">
      <c r="A367" t="str">
        <f t="shared" si="14"/>
        <v>21. Vervaardiging van farmaceutische grondstoffen en producten</v>
      </c>
      <c r="B367">
        <v>21</v>
      </c>
      <c r="C367" s="41" t="s">
        <v>17</v>
      </c>
      <c r="D367" s="50">
        <v>170</v>
      </c>
      <c r="E367" s="50">
        <v>185</v>
      </c>
      <c r="F367" s="50">
        <v>232</v>
      </c>
      <c r="G367" s="50">
        <v>286</v>
      </c>
      <c r="H367" s="50">
        <v>328</v>
      </c>
      <c r="I367" s="50">
        <v>415</v>
      </c>
      <c r="J367" s="50">
        <v>502</v>
      </c>
      <c r="K367" s="50">
        <v>613</v>
      </c>
      <c r="L367" s="50">
        <v>703</v>
      </c>
      <c r="M367" s="50">
        <v>776</v>
      </c>
      <c r="N367" s="50">
        <v>817.32268979108494</v>
      </c>
      <c r="O367" s="306">
        <v>864.56065435392725</v>
      </c>
      <c r="P367" s="50">
        <v>870.72657878110533</v>
      </c>
      <c r="Q367" s="50">
        <v>895.92075427943439</v>
      </c>
      <c r="R367" s="50">
        <v>927.61738118114431</v>
      </c>
      <c r="S367" s="50">
        <v>939.8982412785507</v>
      </c>
      <c r="T367" s="50">
        <v>977.05915190287737</v>
      </c>
      <c r="U367" s="306">
        <v>847.06742121756884</v>
      </c>
      <c r="V367" s="50">
        <v>835.84707058128834</v>
      </c>
      <c r="W367" s="50">
        <v>842.63041720768865</v>
      </c>
      <c r="X367" s="50">
        <v>854.78899891914614</v>
      </c>
      <c r="Y367" s="50">
        <v>848.58117903348375</v>
      </c>
      <c r="Z367" s="50">
        <v>864.2829127474663</v>
      </c>
    </row>
    <row r="368" spans="1:26" x14ac:dyDescent="0.25">
      <c r="A368" t="str">
        <f t="shared" si="14"/>
        <v>21. Vervaardiging van farmaceutische grondstoffen en producten</v>
      </c>
      <c r="B368">
        <v>21</v>
      </c>
      <c r="C368" s="41" t="s">
        <v>156</v>
      </c>
      <c r="D368" s="50">
        <v>6</v>
      </c>
      <c r="E368" s="50">
        <v>4</v>
      </c>
      <c r="F368" s="50">
        <v>4</v>
      </c>
      <c r="G368" s="50">
        <v>6</v>
      </c>
      <c r="H368" s="50">
        <v>7</v>
      </c>
      <c r="I368" s="50">
        <v>13</v>
      </c>
      <c r="J368" s="50">
        <v>13</v>
      </c>
      <c r="K368" s="50">
        <v>17</v>
      </c>
      <c r="L368" s="50">
        <v>17</v>
      </c>
      <c r="M368" s="50">
        <v>22</v>
      </c>
      <c r="N368" s="50">
        <v>33.505808339838993</v>
      </c>
      <c r="O368" s="306">
        <v>91.636567707500987</v>
      </c>
      <c r="P368" s="50">
        <v>120.24604785399598</v>
      </c>
      <c r="Q368" s="50">
        <v>122.56610859846974</v>
      </c>
      <c r="R368" s="50">
        <v>137.6928732253819</v>
      </c>
      <c r="S368" s="50">
        <v>136.97396215354235</v>
      </c>
      <c r="T368" s="50">
        <v>215.16380665359731</v>
      </c>
      <c r="U368" s="306">
        <v>89.782423831475413</v>
      </c>
      <c r="V368" s="50">
        <v>115.42923955351867</v>
      </c>
      <c r="W368" s="50">
        <v>115.2757436754718</v>
      </c>
      <c r="X368" s="50">
        <v>126.88243628289781</v>
      </c>
      <c r="Y368" s="50">
        <v>123.66607489660518</v>
      </c>
      <c r="Z368" s="50">
        <v>190.32870340575755</v>
      </c>
    </row>
    <row r="369" spans="1:26" x14ac:dyDescent="0.25">
      <c r="A369" t="str">
        <f t="shared" si="14"/>
        <v>21. Vervaardiging van farmaceutische grondstoffen en producten</v>
      </c>
      <c r="B369">
        <v>21</v>
      </c>
      <c r="C369" s="41" t="s">
        <v>6</v>
      </c>
      <c r="D369" s="50">
        <v>958</v>
      </c>
      <c r="E369" s="50">
        <v>1077</v>
      </c>
      <c r="F369" s="50">
        <v>1312</v>
      </c>
      <c r="G369" s="50">
        <v>1482</v>
      </c>
      <c r="H369" s="50">
        <v>1601</v>
      </c>
      <c r="I369" s="50">
        <v>1799</v>
      </c>
      <c r="J369" s="50">
        <v>1988</v>
      </c>
      <c r="K369" s="50">
        <v>2120</v>
      </c>
      <c r="L369" s="50">
        <v>2309</v>
      </c>
      <c r="M369" s="50">
        <v>2468</v>
      </c>
      <c r="N369" s="50">
        <v>2551.9484065796119</v>
      </c>
      <c r="O369" s="306">
        <v>2717.1784534008084</v>
      </c>
      <c r="P369" s="50">
        <v>2856.4924860414058</v>
      </c>
      <c r="Q369" s="50">
        <v>2953.7873176542839</v>
      </c>
      <c r="R369" s="50">
        <v>3047.8831425470853</v>
      </c>
      <c r="S369" s="50">
        <v>3111.1745982934135</v>
      </c>
      <c r="T369" s="50">
        <v>3250.1459237814856</v>
      </c>
      <c r="U369" s="306">
        <v>2662.1999670227183</v>
      </c>
      <c r="V369" s="50">
        <v>2742.0672973339829</v>
      </c>
      <c r="W369" s="50">
        <v>2778.0928479769482</v>
      </c>
      <c r="X369" s="50">
        <v>2808.5900858423056</v>
      </c>
      <c r="Y369" s="50">
        <v>2808.9042971370213</v>
      </c>
      <c r="Z369" s="50">
        <v>2875.0005364459194</v>
      </c>
    </row>
    <row r="370" spans="1:26" x14ac:dyDescent="0.25">
      <c r="A370" t="str">
        <f t="shared" si="14"/>
        <v>21. Vervaardiging van farmaceutische grondstoffen en producten</v>
      </c>
      <c r="B370">
        <v>21</v>
      </c>
      <c r="C370" s="41" t="s">
        <v>157</v>
      </c>
      <c r="D370" s="207">
        <v>1.0477592837548193</v>
      </c>
      <c r="E370" s="206"/>
      <c r="F370" s="206"/>
      <c r="G370" s="206"/>
      <c r="H370" s="206"/>
      <c r="I370" s="206"/>
      <c r="J370" s="206"/>
      <c r="K370" s="206"/>
      <c r="L370" s="206"/>
      <c r="M370" s="206"/>
      <c r="N370" s="206"/>
      <c r="O370" s="308"/>
      <c r="P370" s="206"/>
      <c r="Q370" s="206"/>
      <c r="R370" s="206"/>
      <c r="S370" s="206"/>
      <c r="T370" s="206"/>
      <c r="U370" s="308"/>
      <c r="V370" s="206"/>
      <c r="W370" s="206"/>
      <c r="X370" s="206"/>
      <c r="Y370" s="206"/>
      <c r="Z370" s="206"/>
    </row>
    <row r="371" spans="1:26" x14ac:dyDescent="0.25">
      <c r="A371" t="str">
        <f t="shared" si="14"/>
        <v>21. Vervaardiging van farmaceutische grondstoffen en producten</v>
      </c>
      <c r="B371">
        <v>21</v>
      </c>
      <c r="C371" s="3" t="s">
        <v>158</v>
      </c>
      <c r="D371" s="206"/>
      <c r="E371" s="207">
        <v>-2.258638055136708E-3</v>
      </c>
      <c r="F371" s="207">
        <v>-2.2029106237220764E-2</v>
      </c>
      <c r="G371" s="207">
        <v>1.0151442948036493E-2</v>
      </c>
      <c r="H371" s="207">
        <v>7.0309023816113037E-3</v>
      </c>
      <c r="I371" s="207">
        <v>-9.5573736005072352E-4</v>
      </c>
      <c r="J371" s="207">
        <v>-5.5890693989224527E-3</v>
      </c>
      <c r="K371" s="207">
        <v>-5.8870516060980371E-3</v>
      </c>
      <c r="L371" s="207">
        <v>-1.5086327612477857E-2</v>
      </c>
      <c r="M371" s="207">
        <v>1.0335840647901495E-2</v>
      </c>
      <c r="N371" s="207">
        <v>2.1197826217202786E-2</v>
      </c>
      <c r="O371" s="307">
        <v>-1.6669390558843311E-4</v>
      </c>
      <c r="P371" s="207">
        <v>-1.6669390558743391E-4</v>
      </c>
      <c r="Q371" s="207">
        <v>-1.6669390558810004E-4</v>
      </c>
      <c r="R371" s="207">
        <v>-1.66693905587878E-4</v>
      </c>
      <c r="S371" s="207">
        <v>-1.6669390558821107E-4</v>
      </c>
      <c r="T371" s="207">
        <v>-1.66693905587878E-4</v>
      </c>
      <c r="U371" s="307">
        <v>1.0436685602767004E-2</v>
      </c>
      <c r="V371" s="207">
        <v>1.0436685602767115E-2</v>
      </c>
      <c r="W371" s="207">
        <v>1.0436685602766671E-2</v>
      </c>
      <c r="X371" s="207">
        <v>1.0436685602767004E-2</v>
      </c>
      <c r="Y371" s="207">
        <v>1.0436685602766893E-2</v>
      </c>
      <c r="Z371" s="207">
        <v>1.0436685602766782E-2</v>
      </c>
    </row>
    <row r="372" spans="1:26" x14ac:dyDescent="0.25">
      <c r="A372" t="str">
        <f t="shared" si="14"/>
        <v>21. Vervaardiging van farmaceutische grondstoffen en producten</v>
      </c>
      <c r="B372">
        <v>21</v>
      </c>
      <c r="C372" s="3" t="s">
        <v>159</v>
      </c>
      <c r="D372" s="208"/>
      <c r="E372" s="50">
        <v>3.6304102579951314</v>
      </c>
      <c r="F372" s="50">
        <v>0.84829115995253068</v>
      </c>
      <c r="G372" s="50">
        <v>0.62988853833886826</v>
      </c>
      <c r="H372" s="50">
        <v>1.2472949144120358</v>
      </c>
      <c r="I372" s="50">
        <v>3.038370888613469</v>
      </c>
      <c r="J372" s="50">
        <v>2.3936300545798015</v>
      </c>
      <c r="K372" s="50">
        <v>2.9890577461529961</v>
      </c>
      <c r="L372" s="50">
        <v>2.0279454902624385</v>
      </c>
      <c r="M372" s="50">
        <v>7.8782166717324786</v>
      </c>
      <c r="N372" s="50">
        <v>5.2158504390176068</v>
      </c>
      <c r="O372" s="306">
        <v>3.3597854336731054</v>
      </c>
      <c r="P372" s="50">
        <v>3.6668370456763761</v>
      </c>
      <c r="Q372" s="50">
        <v>4.0426244437561341</v>
      </c>
      <c r="R372" s="50">
        <v>4.4298043063478847</v>
      </c>
      <c r="S372" s="50">
        <v>4.7935035176469292</v>
      </c>
      <c r="T372" s="50">
        <v>5.1482728528686437</v>
      </c>
      <c r="U372" s="306">
        <v>3.476732327720093</v>
      </c>
      <c r="V372" s="50">
        <v>3.7176956639138625</v>
      </c>
      <c r="W372" s="50">
        <v>4.0157635538162193</v>
      </c>
      <c r="X372" s="50">
        <v>4.3113351893240139</v>
      </c>
      <c r="Y372" s="50">
        <v>4.5709114700672178</v>
      </c>
      <c r="Z372" s="50">
        <v>4.809875411229168</v>
      </c>
    </row>
    <row r="373" spans="1:26" x14ac:dyDescent="0.25">
      <c r="A373" t="str">
        <f t="shared" si="14"/>
        <v>21. Vervaardiging van farmaceutische grondstoffen en producten</v>
      </c>
      <c r="B373">
        <v>21</v>
      </c>
      <c r="C373" s="3" t="s">
        <v>160</v>
      </c>
      <c r="D373" s="208"/>
      <c r="E373" s="50">
        <v>57.434511916509592</v>
      </c>
      <c r="F373" s="50">
        <v>60.746750922094662</v>
      </c>
      <c r="G373" s="50">
        <v>81.077819394961949</v>
      </c>
      <c r="H373" s="50">
        <v>73.613235205698984</v>
      </c>
      <c r="I373" s="50">
        <v>68.062863690306244</v>
      </c>
      <c r="J373" s="50">
        <v>73.311841473060866</v>
      </c>
      <c r="K373" s="50">
        <v>84.787287451274196</v>
      </c>
      <c r="L373" s="50">
        <v>92.623559707395827</v>
      </c>
      <c r="M373" s="50">
        <v>134.27863450535546</v>
      </c>
      <c r="N373" s="50">
        <v>130.68464575314758</v>
      </c>
      <c r="O373" s="306">
        <v>96.743388655143164</v>
      </c>
      <c r="P373" s="50">
        <v>105.5847905909645</v>
      </c>
      <c r="Q373" s="50">
        <v>116.40540608020692</v>
      </c>
      <c r="R373" s="50">
        <v>127.55406204815924</v>
      </c>
      <c r="S373" s="50">
        <v>138.02660407409613</v>
      </c>
      <c r="T373" s="50">
        <v>148.24201465844388</v>
      </c>
      <c r="U373" s="306">
        <v>102.96809807745858</v>
      </c>
      <c r="V373" s="50">
        <v>110.10455095778207</v>
      </c>
      <c r="W373" s="50">
        <v>118.9322319030485</v>
      </c>
      <c r="X373" s="50">
        <v>127.68598292127531</v>
      </c>
      <c r="Y373" s="50">
        <v>135.37368315664989</v>
      </c>
      <c r="Z373" s="50">
        <v>142.45092126737754</v>
      </c>
    </row>
    <row r="374" spans="1:26" x14ac:dyDescent="0.25">
      <c r="A374" t="str">
        <f t="shared" si="14"/>
        <v>21. Vervaardiging van farmaceutische grondstoffen en producten</v>
      </c>
      <c r="B374">
        <v>21</v>
      </c>
      <c r="C374" s="3" t="s">
        <v>161</v>
      </c>
      <c r="D374" s="208"/>
      <c r="E374" s="50">
        <v>115.54281382268069</v>
      </c>
      <c r="F374" s="50">
        <v>106.99324085821279</v>
      </c>
      <c r="G374" s="50">
        <v>162.82162695113021</v>
      </c>
      <c r="H374" s="50">
        <v>172.15325908852677</v>
      </c>
      <c r="I374" s="50">
        <v>183.43713535312634</v>
      </c>
      <c r="J374" s="50">
        <v>188.19152383998241</v>
      </c>
      <c r="K374" s="50">
        <v>205.84204980868265</v>
      </c>
      <c r="L374" s="50">
        <v>210.52801222288105</v>
      </c>
      <c r="M374" s="50">
        <v>290.99741615085446</v>
      </c>
      <c r="N374" s="50">
        <v>311.85160119245427</v>
      </c>
      <c r="O374" s="306">
        <v>219.59683328857824</v>
      </c>
      <c r="P374" s="50">
        <v>239.66584155806163</v>
      </c>
      <c r="Q374" s="50">
        <v>264.22744652872461</v>
      </c>
      <c r="R374" s="50">
        <v>289.53366724333262</v>
      </c>
      <c r="S374" s="50">
        <v>313.3051838022061</v>
      </c>
      <c r="T374" s="50">
        <v>336.49304031880911</v>
      </c>
      <c r="U374" s="306">
        <v>238.6905236083941</v>
      </c>
      <c r="V374" s="50">
        <v>255.23354719060737</v>
      </c>
      <c r="W374" s="50">
        <v>275.69700943197466</v>
      </c>
      <c r="X374" s="50">
        <v>295.98909458349686</v>
      </c>
      <c r="Y374" s="50">
        <v>313.80996559876547</v>
      </c>
      <c r="Z374" s="50">
        <v>330.21572332267817</v>
      </c>
    </row>
    <row r="375" spans="1:26" x14ac:dyDescent="0.25">
      <c r="A375" t="str">
        <f t="shared" si="14"/>
        <v>21. Vervaardiging van farmaceutische grondstoffen en producten</v>
      </c>
      <c r="B375">
        <v>21</v>
      </c>
      <c r="C375" s="3" t="s">
        <v>162</v>
      </c>
      <c r="D375" s="208"/>
      <c r="E375" s="50">
        <v>116.5714089899938</v>
      </c>
      <c r="F375" s="50">
        <v>88.603103759725514</v>
      </c>
      <c r="G375" s="50">
        <v>144.32701786017441</v>
      </c>
      <c r="H375" s="50">
        <v>138.34061930769198</v>
      </c>
      <c r="I375" s="50">
        <v>130.20654208751034</v>
      </c>
      <c r="J375" s="50">
        <v>134.61202650036589</v>
      </c>
      <c r="K375" s="50">
        <v>145.56970859429603</v>
      </c>
      <c r="L375" s="50">
        <v>145.3780844171398</v>
      </c>
      <c r="M375" s="50">
        <v>227.26206621405575</v>
      </c>
      <c r="N375" s="50">
        <v>275.71915248939399</v>
      </c>
      <c r="O375" s="306">
        <v>230.48341663562169</v>
      </c>
      <c r="P375" s="50">
        <v>230.17330346652477</v>
      </c>
      <c r="Q375" s="50">
        <v>228.70732514467872</v>
      </c>
      <c r="R375" s="50">
        <v>224.96558241320704</v>
      </c>
      <c r="S375" s="50">
        <v>222.75072450502412</v>
      </c>
      <c r="T375" s="50">
        <v>230.63160201291862</v>
      </c>
      <c r="U375" s="306">
        <v>258.95526546158891</v>
      </c>
      <c r="V375" s="50">
        <v>253.3742787149196</v>
      </c>
      <c r="W375" s="50">
        <v>246.66649391615917</v>
      </c>
      <c r="X375" s="50">
        <v>237.72161835154421</v>
      </c>
      <c r="Y375" s="50">
        <v>230.61854871906985</v>
      </c>
      <c r="Z375" s="50">
        <v>233.94643785999287</v>
      </c>
    </row>
    <row r="376" spans="1:26" x14ac:dyDescent="0.25">
      <c r="A376" t="str">
        <f t="shared" si="14"/>
        <v>21. Vervaardiging van farmaceutische grondstoffen en producten</v>
      </c>
      <c r="B376">
        <v>21</v>
      </c>
      <c r="C376" s="3" t="s">
        <v>163</v>
      </c>
      <c r="D376" s="208"/>
      <c r="E376" s="50">
        <v>108.49425773670336</v>
      </c>
      <c r="F376" s="50">
        <v>77.976540749020572</v>
      </c>
      <c r="G376" s="50">
        <v>143.36361213894455</v>
      </c>
      <c r="H376" s="50">
        <v>136.66025761337616</v>
      </c>
      <c r="I376" s="50">
        <v>123.78196715564965</v>
      </c>
      <c r="J376" s="50">
        <v>114.10890951535087</v>
      </c>
      <c r="K376" s="50">
        <v>116.36173483918284</v>
      </c>
      <c r="L376" s="50">
        <v>101.24941927322593</v>
      </c>
      <c r="M376" s="50">
        <v>155.23373958191658</v>
      </c>
      <c r="N376" s="50">
        <v>183.84058814882542</v>
      </c>
      <c r="O376" s="306">
        <v>152.58621273269483</v>
      </c>
      <c r="P376" s="50">
        <v>164.48261139165467</v>
      </c>
      <c r="Q376" s="50">
        <v>179.4383537093544</v>
      </c>
      <c r="R376" s="50">
        <v>198.83647827174283</v>
      </c>
      <c r="S376" s="50">
        <v>217.33064235920392</v>
      </c>
      <c r="T376" s="50">
        <v>226.89313865116378</v>
      </c>
      <c r="U376" s="306">
        <v>176.01283669884546</v>
      </c>
      <c r="V376" s="50">
        <v>185.89664531146235</v>
      </c>
      <c r="W376" s="50">
        <v>198.69610229270162</v>
      </c>
      <c r="X376" s="50">
        <v>215.72110980399594</v>
      </c>
      <c r="Y376" s="50">
        <v>231.01493554015332</v>
      </c>
      <c r="Z376" s="50">
        <v>236.29959080090018</v>
      </c>
    </row>
    <row r="377" spans="1:26" x14ac:dyDescent="0.25">
      <c r="A377" t="str">
        <f t="shared" si="14"/>
        <v>21. Vervaardiging van farmaceutische grondstoffen en producten</v>
      </c>
      <c r="B377">
        <v>21</v>
      </c>
      <c r="C377" s="3" t="s">
        <v>164</v>
      </c>
      <c r="D377" s="208"/>
      <c r="E377" s="50">
        <v>84.723602293725961</v>
      </c>
      <c r="F377" s="50">
        <v>51.014452009004039</v>
      </c>
      <c r="G377" s="50">
        <v>110.97706804564764</v>
      </c>
      <c r="H377" s="50">
        <v>105.53109293210639</v>
      </c>
      <c r="I377" s="50">
        <v>89.636383928252044</v>
      </c>
      <c r="J377" s="50">
        <v>83.267880323911527</v>
      </c>
      <c r="K377" s="50">
        <v>86.129210800202813</v>
      </c>
      <c r="L377" s="50">
        <v>69.9266105877266</v>
      </c>
      <c r="M377" s="50">
        <v>123.8592861904695</v>
      </c>
      <c r="N377" s="50">
        <v>148.99098340863159</v>
      </c>
      <c r="O377" s="306">
        <v>105.56406655038215</v>
      </c>
      <c r="P377" s="50">
        <v>108.93226994874858</v>
      </c>
      <c r="Q377" s="50">
        <v>113.58620325015855</v>
      </c>
      <c r="R377" s="50">
        <v>118.08550636190098</v>
      </c>
      <c r="S377" s="50">
        <v>124.6014417380735</v>
      </c>
      <c r="T377" s="50">
        <v>135.41010963431472</v>
      </c>
      <c r="U377" s="306">
        <v>127.90878234090469</v>
      </c>
      <c r="V377" s="50">
        <v>129.31929193520804</v>
      </c>
      <c r="W377" s="50">
        <v>132.11583047025425</v>
      </c>
      <c r="X377" s="50">
        <v>134.57004075398109</v>
      </c>
      <c r="Y377" s="50">
        <v>139.12249794769073</v>
      </c>
      <c r="Z377" s="50">
        <v>148.1316637620732</v>
      </c>
    </row>
    <row r="378" spans="1:26" x14ac:dyDescent="0.25">
      <c r="A378" t="str">
        <f t="shared" si="14"/>
        <v>21. Vervaardiging van farmaceutische grondstoffen en producten</v>
      </c>
      <c r="B378">
        <v>21</v>
      </c>
      <c r="C378" s="3" t="s">
        <v>165</v>
      </c>
      <c r="D378" s="208"/>
      <c r="E378" s="50">
        <v>64.380140328356745</v>
      </c>
      <c r="F378" s="50">
        <v>32.534913493454013</v>
      </c>
      <c r="G378" s="50">
        <v>96.243411967713996</v>
      </c>
      <c r="H378" s="50">
        <v>91.843279376849935</v>
      </c>
      <c r="I378" s="50">
        <v>76.453044470443686</v>
      </c>
      <c r="J378" s="50">
        <v>69.168260411158471</v>
      </c>
      <c r="K378" s="50">
        <v>68.969126697408626</v>
      </c>
      <c r="L378" s="50">
        <v>50.192536924642809</v>
      </c>
      <c r="M378" s="50">
        <v>102.83939636667871</v>
      </c>
      <c r="N378" s="50">
        <v>123.16041960429982</v>
      </c>
      <c r="O378" s="306">
        <v>86.005802405549858</v>
      </c>
      <c r="P378" s="50">
        <v>91.267522323398154</v>
      </c>
      <c r="Q378" s="50">
        <v>95.530101005419624</v>
      </c>
      <c r="R378" s="50">
        <v>99.032128706768077</v>
      </c>
      <c r="S378" s="50">
        <v>103.85606163203738</v>
      </c>
      <c r="T378" s="50">
        <v>104.9678543021401</v>
      </c>
      <c r="U378" s="306">
        <v>108.40571759278812</v>
      </c>
      <c r="V378" s="50">
        <v>112.71019701823101</v>
      </c>
      <c r="W378" s="50">
        <v>115.58718758050343</v>
      </c>
      <c r="X378" s="50">
        <v>117.39999701206781</v>
      </c>
      <c r="Y378" s="50">
        <v>120.62750152090864</v>
      </c>
      <c r="Z378" s="50">
        <v>119.45196943241518</v>
      </c>
    </row>
    <row r="379" spans="1:26" x14ac:dyDescent="0.25">
      <c r="A379" t="str">
        <f t="shared" si="14"/>
        <v>21. Vervaardiging van farmaceutische grondstoffen en producten</v>
      </c>
      <c r="B379">
        <v>21</v>
      </c>
      <c r="C379" s="3" t="s">
        <v>166</v>
      </c>
      <c r="D379" s="206"/>
      <c r="E379" s="50">
        <v>43.366124746447845</v>
      </c>
      <c r="F379" s="50">
        <v>18.084187639799048</v>
      </c>
      <c r="G379" s="50">
        <v>68.759162556688665</v>
      </c>
      <c r="H379" s="50">
        <v>66.881342224246751</v>
      </c>
      <c r="I379" s="50">
        <v>56.289310009797511</v>
      </c>
      <c r="J379" s="50">
        <v>50.070373177654957</v>
      </c>
      <c r="K379" s="50">
        <v>51.432828479283955</v>
      </c>
      <c r="L379" s="50">
        <v>37.066397721774543</v>
      </c>
      <c r="M379" s="50">
        <v>87.512214176511264</v>
      </c>
      <c r="N379" s="50">
        <v>111.3257778390775</v>
      </c>
      <c r="O379" s="306">
        <v>70.479976257952686</v>
      </c>
      <c r="P379" s="50">
        <v>71.366834462499469</v>
      </c>
      <c r="Q379" s="50">
        <v>71.643978619130664</v>
      </c>
      <c r="R379" s="50">
        <v>73.869069907195524</v>
      </c>
      <c r="S379" s="50">
        <v>75.52984357153359</v>
      </c>
      <c r="T379" s="50">
        <v>80.520216074774183</v>
      </c>
      <c r="U379" s="306">
        <v>92.322032272752878</v>
      </c>
      <c r="V379" s="50">
        <v>91.592212973096323</v>
      </c>
      <c r="W379" s="50">
        <v>90.087456584919181</v>
      </c>
      <c r="X379" s="50">
        <v>91.005946866736522</v>
      </c>
      <c r="Y379" s="50">
        <v>91.169219892730354</v>
      </c>
      <c r="Z379" s="50">
        <v>95.226340894932264</v>
      </c>
    </row>
    <row r="380" spans="1:26" x14ac:dyDescent="0.25">
      <c r="A380" t="str">
        <f t="shared" si="14"/>
        <v>21. Vervaardiging van farmaceutische grondstoffen en producten</v>
      </c>
      <c r="B380">
        <v>21</v>
      </c>
      <c r="C380" s="3" t="s">
        <v>167</v>
      </c>
      <c r="D380" s="206"/>
      <c r="E380" s="50">
        <v>41.054865997794785</v>
      </c>
      <c r="F380" s="50">
        <v>29.063672088122363</v>
      </c>
      <c r="G380" s="50">
        <v>69.843062777863466</v>
      </c>
      <c r="H380" s="50">
        <v>73.529349203330895</v>
      </c>
      <c r="I380" s="50">
        <v>68.114255340347398</v>
      </c>
      <c r="J380" s="50">
        <v>67.411243695414825</v>
      </c>
      <c r="K380" s="50">
        <v>71.98759442863053</v>
      </c>
      <c r="L380" s="50">
        <v>59.111487235666843</v>
      </c>
      <c r="M380" s="50">
        <v>103.43485437075933</v>
      </c>
      <c r="N380" s="50">
        <v>126.84700916641475</v>
      </c>
      <c r="O380" s="306">
        <v>92.867151532668046</v>
      </c>
      <c r="P380" s="50">
        <v>96.135087270900897</v>
      </c>
      <c r="Q380" s="50">
        <v>101.84203630223614</v>
      </c>
      <c r="R380" s="50">
        <v>105.65148270991649</v>
      </c>
      <c r="S380" s="50">
        <v>108.23216865142169</v>
      </c>
      <c r="T380" s="50">
        <v>111.05617412892454</v>
      </c>
      <c r="U380" s="306">
        <v>110.90477151116835</v>
      </c>
      <c r="V380" s="50">
        <v>112.48446397218144</v>
      </c>
      <c r="W380" s="50">
        <v>116.7508911471739</v>
      </c>
      <c r="X380" s="50">
        <v>118.66734827875659</v>
      </c>
      <c r="Y380" s="50">
        <v>119.10623966744404</v>
      </c>
      <c r="Z380" s="50">
        <v>119.74113565398108</v>
      </c>
    </row>
    <row r="381" spans="1:26" x14ac:dyDescent="0.25">
      <c r="A381" t="str">
        <f t="shared" si="14"/>
        <v>21. Vervaardiging van farmaceutische grondstoffen en producten</v>
      </c>
      <c r="B381">
        <v>21</v>
      </c>
      <c r="C381" s="3" t="s">
        <v>168</v>
      </c>
      <c r="D381" s="206"/>
      <c r="E381" s="50">
        <v>31.276797738366596</v>
      </c>
      <c r="F381" s="50">
        <v>30.378978572183982</v>
      </c>
      <c r="G381" s="50">
        <v>45.562768647448245</v>
      </c>
      <c r="H381" s="50">
        <v>55.27542123063256</v>
      </c>
      <c r="I381" s="50">
        <v>60.77317294671905</v>
      </c>
      <c r="J381" s="50">
        <v>74.970053706576778</v>
      </c>
      <c r="K381" s="50">
        <v>90.537080307182308</v>
      </c>
      <c r="L381" s="50">
        <v>104.91707932263648</v>
      </c>
      <c r="M381" s="50">
        <v>138.19267623454007</v>
      </c>
      <c r="N381" s="50">
        <v>160.97159889282062</v>
      </c>
      <c r="O381" s="306">
        <v>152.08177256963393</v>
      </c>
      <c r="P381" s="50">
        <v>160.87148741914535</v>
      </c>
      <c r="Q381" s="50">
        <v>162.01880013678795</v>
      </c>
      <c r="R381" s="50">
        <v>166.70675865803724</v>
      </c>
      <c r="S381" s="50">
        <v>172.60464851708704</v>
      </c>
      <c r="T381" s="50">
        <v>174.88978631592988</v>
      </c>
      <c r="U381" s="306">
        <v>160.74815523027866</v>
      </c>
      <c r="V381" s="50">
        <v>166.59824450878583</v>
      </c>
      <c r="W381" s="50">
        <v>164.39146536469977</v>
      </c>
      <c r="X381" s="50">
        <v>165.72559014809508</v>
      </c>
      <c r="Y381" s="50">
        <v>168.11689728387631</v>
      </c>
      <c r="Z381" s="50">
        <v>166.89596507792322</v>
      </c>
    </row>
    <row r="382" spans="1:26" x14ac:dyDescent="0.25">
      <c r="A382" t="str">
        <f t="shared" si="14"/>
        <v>21. Vervaardiging van farmaceutische grondstoffen en producten</v>
      </c>
      <c r="B382">
        <v>21</v>
      </c>
      <c r="C382" s="3" t="s">
        <v>169</v>
      </c>
      <c r="D382" s="206"/>
      <c r="E382" s="50">
        <v>1.9795435474713221</v>
      </c>
      <c r="F382" s="50">
        <v>1.2406138255858785</v>
      </c>
      <c r="G382" s="50">
        <v>1.3693360223269075</v>
      </c>
      <c r="H382" s="50">
        <v>2.03528079009181</v>
      </c>
      <c r="I382" s="50">
        <v>2.3185877769154777</v>
      </c>
      <c r="J382" s="50">
        <v>4.2457154120519833</v>
      </c>
      <c r="K382" s="50">
        <v>4.2418416433587005</v>
      </c>
      <c r="L382" s="50">
        <v>5.3906359953606131</v>
      </c>
      <c r="M382" s="50">
        <v>5.8228128557870624</v>
      </c>
      <c r="N382" s="50">
        <v>7.7743685547196497</v>
      </c>
      <c r="O382" s="306">
        <v>11.124460063388927</v>
      </c>
      <c r="P382" s="50">
        <v>30.424794634667567</v>
      </c>
      <c r="Q382" s="50">
        <v>39.923596039365435</v>
      </c>
      <c r="R382" s="50">
        <v>40.693893022943882</v>
      </c>
      <c r="S382" s="50">
        <v>45.716218921593615</v>
      </c>
      <c r="T382" s="50">
        <v>45.477529037538595</v>
      </c>
      <c r="U382" s="306">
        <v>11.47973486495046</v>
      </c>
      <c r="V382" s="50">
        <v>30.761186557987113</v>
      </c>
      <c r="W382" s="50">
        <v>39.54827928033248</v>
      </c>
      <c r="X382" s="50">
        <v>39.495688637988707</v>
      </c>
      <c r="Y382" s="50">
        <v>43.472364933656642</v>
      </c>
      <c r="Z382" s="50">
        <v>42.370377613428275</v>
      </c>
    </row>
    <row r="383" spans="1:26" x14ac:dyDescent="0.25">
      <c r="A383" t="str">
        <f t="shared" si="14"/>
        <v>21. Vervaardiging van farmaceutische grondstoffen en producten</v>
      </c>
      <c r="B383">
        <v>21</v>
      </c>
      <c r="C383" s="3" t="s">
        <v>26</v>
      </c>
      <c r="D383" s="208"/>
      <c r="E383" s="50">
        <v>74.311207283632697</v>
      </c>
      <c r="F383" s="50">
        <v>60.683264485892224</v>
      </c>
      <c r="G383" s="50">
        <v>116.77516744763861</v>
      </c>
      <c r="H383" s="50">
        <v>130.84005122405526</v>
      </c>
      <c r="I383" s="50">
        <v>131.20601606398193</v>
      </c>
      <c r="J383" s="50">
        <v>146.62701281404361</v>
      </c>
      <c r="K383" s="50">
        <v>166.76651637917152</v>
      </c>
      <c r="L383" s="50">
        <v>169.41920255366395</v>
      </c>
      <c r="M383" s="50">
        <v>247.45034346108645</v>
      </c>
      <c r="N383" s="50">
        <v>295.59297661395505</v>
      </c>
      <c r="O383" s="306">
        <v>256.07338416569092</v>
      </c>
      <c r="P383" s="50">
        <v>287.43136932471384</v>
      </c>
      <c r="Q383" s="50">
        <v>303.78443247838948</v>
      </c>
      <c r="R383" s="50">
        <v>313.05213439089761</v>
      </c>
      <c r="S383" s="50">
        <v>326.55303609010235</v>
      </c>
      <c r="T383" s="50">
        <v>331.42348948239305</v>
      </c>
      <c r="U383" s="306">
        <v>283.13266160639745</v>
      </c>
      <c r="V383" s="50">
        <v>309.84389503895437</v>
      </c>
      <c r="W383" s="50">
        <v>320.69063579220619</v>
      </c>
      <c r="X383" s="50">
        <v>323.88862706484042</v>
      </c>
      <c r="Y383" s="50">
        <v>330.69550188497703</v>
      </c>
      <c r="Z383" s="50">
        <v>329.00747834533257</v>
      </c>
    </row>
    <row r="384" spans="1:26" x14ac:dyDescent="0.25">
      <c r="A384" t="str">
        <f t="shared" si="14"/>
        <v>21. Vervaardiging van farmaceutische grondstoffen en producten</v>
      </c>
      <c r="B384">
        <v>21</v>
      </c>
      <c r="C384" s="3" t="s">
        <v>19</v>
      </c>
      <c r="D384" s="208"/>
      <c r="E384" s="50">
        <v>668.4544773760457</v>
      </c>
      <c r="F384" s="50">
        <v>497.48474507715542</v>
      </c>
      <c r="G384" s="50">
        <v>924.97477490123902</v>
      </c>
      <c r="H384" s="50">
        <v>917.11043188696431</v>
      </c>
      <c r="I384" s="50">
        <v>862.11163364768129</v>
      </c>
      <c r="J384" s="50">
        <v>861.75145811010827</v>
      </c>
      <c r="K384" s="50">
        <v>928.84752079565567</v>
      </c>
      <c r="L384" s="50">
        <v>878.41176889871292</v>
      </c>
      <c r="M384" s="50">
        <v>1377.3113133186607</v>
      </c>
      <c r="N384" s="50">
        <v>1586.3819954888029</v>
      </c>
      <c r="O384" s="306">
        <v>1220.8928661252864</v>
      </c>
      <c r="P384" s="50">
        <v>1302.5713801122417</v>
      </c>
      <c r="Q384" s="50">
        <v>1377.3658712598192</v>
      </c>
      <c r="R384" s="50">
        <v>1449.3584336495519</v>
      </c>
      <c r="S384" s="50">
        <v>1526.747041289924</v>
      </c>
      <c r="T384" s="50">
        <v>1599.7297379878262</v>
      </c>
      <c r="U384" s="306">
        <v>1391.8726499868503</v>
      </c>
      <c r="V384" s="50">
        <v>1451.792314804175</v>
      </c>
      <c r="W384" s="50">
        <v>1502.4887115255833</v>
      </c>
      <c r="X384" s="50">
        <v>1548.2937525472621</v>
      </c>
      <c r="Y384" s="50">
        <v>1597.0027657310125</v>
      </c>
      <c r="Z384" s="50">
        <v>1639.5400010969308</v>
      </c>
    </row>
    <row r="385" spans="1:26" x14ac:dyDescent="0.25">
      <c r="A385" t="str">
        <f t="shared" si="14"/>
        <v>21. Vervaardiging van farmaceutische grondstoffen en producten</v>
      </c>
      <c r="B385">
        <v>21</v>
      </c>
      <c r="C385" s="3" t="s">
        <v>20</v>
      </c>
      <c r="D385" s="208"/>
      <c r="E385" s="207">
        <v>0.11116868806883343</v>
      </c>
      <c r="F385" s="207">
        <v>0.12198015132399848</v>
      </c>
      <c r="G385" s="207">
        <v>0.12624686706738233</v>
      </c>
      <c r="H385" s="207">
        <v>0.14266553587756109</v>
      </c>
      <c r="I385" s="207">
        <v>0.15219144591383837</v>
      </c>
      <c r="J385" s="207">
        <v>0.17015000257221344</v>
      </c>
      <c r="K385" s="207">
        <v>0.17954132690833738</v>
      </c>
      <c r="L385" s="207">
        <v>0.19286991426135955</v>
      </c>
      <c r="M385" s="207">
        <v>0.17966188258836677</v>
      </c>
      <c r="N385" s="207">
        <v>0.18633152510210862</v>
      </c>
      <c r="O385" s="307">
        <v>0.20974271475464007</v>
      </c>
      <c r="P385" s="207">
        <v>0.22066458215898008</v>
      </c>
      <c r="Q385" s="207">
        <v>0.22055463897949679</v>
      </c>
      <c r="R385" s="207">
        <v>0.21599359214588332</v>
      </c>
      <c r="S385" s="207">
        <v>0.21388810802227129</v>
      </c>
      <c r="T385" s="207">
        <v>0.20717467557942912</v>
      </c>
      <c r="U385" s="307">
        <v>0.20341851074455147</v>
      </c>
      <c r="V385" s="207">
        <v>0.21342163881115989</v>
      </c>
      <c r="W385" s="207">
        <v>0.21343963074876365</v>
      </c>
      <c r="X385" s="207">
        <v>0.20919068266727611</v>
      </c>
      <c r="Y385" s="207">
        <v>0.207072591845891</v>
      </c>
      <c r="Z385" s="207">
        <v>0.20067060158654915</v>
      </c>
    </row>
    <row r="386" spans="1:26" x14ac:dyDescent="0.25">
      <c r="A386" t="str">
        <f t="shared" si="14"/>
        <v>21. Vervaardiging van farmaceutische grondstoffen en producten</v>
      </c>
      <c r="B386">
        <v>21</v>
      </c>
      <c r="C386" s="3" t="s">
        <v>29</v>
      </c>
      <c r="D386" s="208"/>
      <c r="E386" s="50">
        <v>668.4544773760457</v>
      </c>
      <c r="F386" s="50">
        <v>497.48474507715542</v>
      </c>
      <c r="G386" s="50">
        <v>924.97477490123902</v>
      </c>
      <c r="H386" s="50">
        <v>917.11043188696431</v>
      </c>
      <c r="I386" s="50">
        <v>862.11163364768129</v>
      </c>
      <c r="J386" s="50">
        <v>861.75145811010827</v>
      </c>
      <c r="K386" s="50">
        <v>928.84752079565567</v>
      </c>
      <c r="L386" s="50">
        <v>878.41176889871292</v>
      </c>
      <c r="M386" s="50">
        <v>1377.3113133186607</v>
      </c>
      <c r="N386" s="50">
        <v>1586.3819954888029</v>
      </c>
      <c r="O386" s="306">
        <v>1220.8928661252864</v>
      </c>
      <c r="P386" s="50">
        <v>1302.5713801122417</v>
      </c>
      <c r="Q386" s="50">
        <v>1377.3658712598192</v>
      </c>
      <c r="R386" s="50">
        <v>1449.3584336495519</v>
      </c>
      <c r="S386" s="50">
        <v>1526.747041289924</v>
      </c>
      <c r="T386" s="50">
        <v>1599.7297379878262</v>
      </c>
      <c r="U386" s="306">
        <v>1391.8726499868503</v>
      </c>
      <c r="V386" s="50">
        <v>1451.792314804175</v>
      </c>
      <c r="W386" s="50">
        <v>1502.4887115255833</v>
      </c>
      <c r="X386" s="50">
        <v>1548.2937525472621</v>
      </c>
      <c r="Y386" s="50">
        <v>1597.0027657310125</v>
      </c>
      <c r="Z386" s="50">
        <v>1639.5400010969308</v>
      </c>
    </row>
    <row r="387" spans="1:26" x14ac:dyDescent="0.25">
      <c r="A387" t="str">
        <f t="shared" ref="A387:A450" si="15">VLOOKUP(B387,$AT$3:$AU$70,2)</f>
        <v>22. Verv. producten van rubber of kunststof</v>
      </c>
      <c r="B387">
        <v>22</v>
      </c>
      <c r="C387" s="3" t="s">
        <v>25</v>
      </c>
      <c r="D387" s="50">
        <v>17449</v>
      </c>
      <c r="E387" s="50">
        <v>17457</v>
      </c>
      <c r="F387" s="50">
        <v>17486</v>
      </c>
      <c r="G387" s="50">
        <v>17542</v>
      </c>
      <c r="H387" s="50">
        <v>17625</v>
      </c>
      <c r="I387" s="50">
        <v>17685</v>
      </c>
      <c r="J387" s="50">
        <v>17685</v>
      </c>
      <c r="K387" s="50">
        <v>17778</v>
      </c>
      <c r="L387" s="50">
        <v>16854</v>
      </c>
      <c r="M387" s="50">
        <v>16764</v>
      </c>
      <c r="N387" s="50">
        <v>16183.390953139742</v>
      </c>
      <c r="O387" s="306">
        <v>16061.99269735861</v>
      </c>
      <c r="P387" s="50">
        <v>15941.505099705269</v>
      </c>
      <c r="Q387" s="50">
        <v>15821.921328959445</v>
      </c>
      <c r="R387" s="50">
        <v>15703.23460514466</v>
      </c>
      <c r="S387" s="50">
        <v>15585.438199143809</v>
      </c>
      <c r="T387" s="50">
        <v>15468.52543231767</v>
      </c>
      <c r="U387" s="306">
        <v>15866.663796898249</v>
      </c>
      <c r="V387" s="50">
        <v>15556.135347206651</v>
      </c>
      <c r="W387" s="50">
        <v>15251.684288408449</v>
      </c>
      <c r="X387" s="50">
        <v>14953.19167913094</v>
      </c>
      <c r="Y387" s="50">
        <v>14660.540905817801</v>
      </c>
      <c r="Z387" s="50">
        <v>14373.617637171135</v>
      </c>
    </row>
    <row r="388" spans="1:26" x14ac:dyDescent="0.25">
      <c r="A388" t="str">
        <f t="shared" si="15"/>
        <v>22. Verv. producten van rubber of kunststof</v>
      </c>
      <c r="B388">
        <v>22</v>
      </c>
      <c r="C388" s="3" t="s">
        <v>154</v>
      </c>
      <c r="D388" s="206"/>
      <c r="E388" s="50">
        <v>8</v>
      </c>
      <c r="F388" s="50">
        <v>29</v>
      </c>
      <c r="G388" s="50">
        <v>56</v>
      </c>
      <c r="H388" s="50">
        <v>83</v>
      </c>
      <c r="I388" s="50">
        <v>60</v>
      </c>
      <c r="J388" s="50">
        <v>0</v>
      </c>
      <c r="K388" s="50">
        <v>93</v>
      </c>
      <c r="L388" s="50">
        <v>-924</v>
      </c>
      <c r="M388" s="50">
        <v>-90</v>
      </c>
      <c r="N388" s="50">
        <v>-580.60904686025788</v>
      </c>
      <c r="O388" s="306">
        <v>-121.39825578113232</v>
      </c>
      <c r="P388" s="50">
        <v>-120.48759765334034</v>
      </c>
      <c r="Q388" s="50">
        <v>-119.58377074582495</v>
      </c>
      <c r="R388" s="50">
        <v>-118.68672381478427</v>
      </c>
      <c r="S388" s="50">
        <v>-117.79640600085077</v>
      </c>
      <c r="T388" s="50">
        <v>-116.91276682613898</v>
      </c>
      <c r="U388" s="306">
        <v>-316.7271562414935</v>
      </c>
      <c r="V388" s="50">
        <v>-310.52844969159742</v>
      </c>
      <c r="W388" s="50">
        <v>-304.45105879820221</v>
      </c>
      <c r="X388" s="50">
        <v>-298.49260927750947</v>
      </c>
      <c r="Y388" s="50">
        <v>-292.65077331313842</v>
      </c>
      <c r="Z388" s="50">
        <v>-286.92326864666575</v>
      </c>
    </row>
    <row r="389" spans="1:26" x14ac:dyDescent="0.25">
      <c r="A389" t="str">
        <f t="shared" si="15"/>
        <v>22. Verv. producten van rubber of kunststof</v>
      </c>
      <c r="B389">
        <v>22</v>
      </c>
      <c r="C389" s="3" t="s">
        <v>155</v>
      </c>
      <c r="D389" s="206"/>
      <c r="E389" s="207">
        <v>1.000458478995931</v>
      </c>
      <c r="F389" s="207">
        <v>1.0016612247236065</v>
      </c>
      <c r="G389" s="207">
        <v>1.0032025620496396</v>
      </c>
      <c r="H389" s="207">
        <v>1.0047315015391631</v>
      </c>
      <c r="I389" s="207">
        <v>1.0034042553191489</v>
      </c>
      <c r="J389" s="207">
        <v>1</v>
      </c>
      <c r="K389" s="207">
        <v>1.0052586938083121</v>
      </c>
      <c r="L389" s="207">
        <v>0.94802564967937897</v>
      </c>
      <c r="M389" s="207">
        <v>0.9946600213599146</v>
      </c>
      <c r="N389" s="207">
        <v>0.96536572137555132</v>
      </c>
      <c r="O389" s="307">
        <v>0.99249858968786886</v>
      </c>
      <c r="P389" s="207">
        <v>0.99249858968786886</v>
      </c>
      <c r="Q389" s="207">
        <v>0.99249858968786853</v>
      </c>
      <c r="R389" s="207">
        <v>0.99249858968786886</v>
      </c>
      <c r="S389" s="207">
        <v>0.99249858968786864</v>
      </c>
      <c r="T389" s="207">
        <v>0.99249858968786897</v>
      </c>
      <c r="U389" s="307">
        <v>0.98042887568133275</v>
      </c>
      <c r="V389" s="207">
        <v>0.98042887568133241</v>
      </c>
      <c r="W389" s="207">
        <v>0.9804288756813323</v>
      </c>
      <c r="X389" s="207">
        <v>0.98042887568133252</v>
      </c>
      <c r="Y389" s="207">
        <v>0.9804288756813323</v>
      </c>
      <c r="Z389" s="207">
        <v>0.98042887568133286</v>
      </c>
    </row>
    <row r="390" spans="1:26" x14ac:dyDescent="0.25">
      <c r="A390" t="str">
        <f t="shared" si="15"/>
        <v>22. Verv. producten van rubber of kunststof</v>
      </c>
      <c r="B390">
        <v>22</v>
      </c>
      <c r="C390" s="3" t="s">
        <v>8</v>
      </c>
      <c r="D390" s="50">
        <v>42</v>
      </c>
      <c r="E390" s="50">
        <v>29</v>
      </c>
      <c r="F390" s="50">
        <v>31</v>
      </c>
      <c r="G390" s="50">
        <v>19</v>
      </c>
      <c r="H390" s="50">
        <v>23</v>
      </c>
      <c r="I390" s="50">
        <v>30</v>
      </c>
      <c r="J390" s="50">
        <v>29</v>
      </c>
      <c r="K390" s="50">
        <v>24</v>
      </c>
      <c r="L390" s="50">
        <v>28</v>
      </c>
      <c r="M390" s="50">
        <v>40</v>
      </c>
      <c r="N390" s="50">
        <v>22.40566320938624</v>
      </c>
      <c r="O390" s="306">
        <v>23.744170650984898</v>
      </c>
      <c r="P390" s="50">
        <v>25.767396845985864</v>
      </c>
      <c r="Q390" s="50">
        <v>27.71738529379931</v>
      </c>
      <c r="R390" s="50">
        <v>29.269528531639271</v>
      </c>
      <c r="S390" s="50">
        <v>30.690448431325166</v>
      </c>
      <c r="T390" s="50">
        <v>30.632088506813247</v>
      </c>
      <c r="U390" s="306">
        <v>23.455419259237427</v>
      </c>
      <c r="V390" s="50">
        <v>25.144496104621393</v>
      </c>
      <c r="W390" s="50">
        <v>26.718424457556246</v>
      </c>
      <c r="X390" s="50">
        <v>27.871510647112423</v>
      </c>
      <c r="Y390" s="50">
        <v>28.869164209322761</v>
      </c>
      <c r="Z390" s="50">
        <v>28.463859050522814</v>
      </c>
    </row>
    <row r="391" spans="1:26" x14ac:dyDescent="0.25">
      <c r="A391" t="str">
        <f t="shared" si="15"/>
        <v>22. Verv. producten van rubber of kunststof</v>
      </c>
      <c r="B391">
        <v>22</v>
      </c>
      <c r="C391" s="3" t="s">
        <v>9</v>
      </c>
      <c r="D391" s="50">
        <v>721</v>
      </c>
      <c r="E391" s="50">
        <v>747</v>
      </c>
      <c r="F391" s="50">
        <v>730</v>
      </c>
      <c r="G391" s="50">
        <v>752</v>
      </c>
      <c r="H391" s="50">
        <v>770</v>
      </c>
      <c r="I391" s="50">
        <v>742</v>
      </c>
      <c r="J391" s="50">
        <v>690</v>
      </c>
      <c r="K391" s="50">
        <v>681</v>
      </c>
      <c r="L391" s="50">
        <v>650</v>
      </c>
      <c r="M391" s="50">
        <v>657</v>
      </c>
      <c r="N391" s="50">
        <v>542.29300106785672</v>
      </c>
      <c r="O391" s="306">
        <v>574.68941846790563</v>
      </c>
      <c r="P391" s="50">
        <v>623.65835078081034</v>
      </c>
      <c r="Q391" s="50">
        <v>670.85468134822736</v>
      </c>
      <c r="R391" s="50">
        <v>708.42180920645558</v>
      </c>
      <c r="S391" s="50">
        <v>742.81288745648021</v>
      </c>
      <c r="T391" s="50">
        <v>741.40037945303925</v>
      </c>
      <c r="U391" s="306">
        <v>567.70065596933966</v>
      </c>
      <c r="V391" s="50">
        <v>608.58204131185335</v>
      </c>
      <c r="W391" s="50">
        <v>646.67644280322577</v>
      </c>
      <c r="X391" s="50">
        <v>674.58503735722945</v>
      </c>
      <c r="Y391" s="50">
        <v>698.73163543920168</v>
      </c>
      <c r="Z391" s="50">
        <v>688.9218766804504</v>
      </c>
    </row>
    <row r="392" spans="1:26" x14ac:dyDescent="0.25">
      <c r="A392" t="str">
        <f t="shared" si="15"/>
        <v>22. Verv. producten van rubber of kunststof</v>
      </c>
      <c r="B392">
        <v>22</v>
      </c>
      <c r="C392" s="3" t="s">
        <v>10</v>
      </c>
      <c r="D392" s="50">
        <v>1524</v>
      </c>
      <c r="E392" s="50">
        <v>1523</v>
      </c>
      <c r="F392" s="50">
        <v>1462</v>
      </c>
      <c r="G392" s="50">
        <v>1432</v>
      </c>
      <c r="H392" s="50">
        <v>1447</v>
      </c>
      <c r="I392" s="50">
        <v>1515</v>
      </c>
      <c r="J392" s="50">
        <v>1444</v>
      </c>
      <c r="K392" s="50">
        <v>1467</v>
      </c>
      <c r="L392" s="50">
        <v>1443</v>
      </c>
      <c r="M392" s="50">
        <v>1368</v>
      </c>
      <c r="N392" s="50">
        <v>1110.7892353805889</v>
      </c>
      <c r="O392" s="306">
        <v>1177.1474432903528</v>
      </c>
      <c r="P392" s="50">
        <v>1277.4514538052313</v>
      </c>
      <c r="Q392" s="50">
        <v>1374.1246099044574</v>
      </c>
      <c r="R392" s="50">
        <v>1451.0740839838113</v>
      </c>
      <c r="S392" s="50">
        <v>1521.5179942648492</v>
      </c>
      <c r="T392" s="50">
        <v>1518.6247268208263</v>
      </c>
      <c r="U392" s="306">
        <v>1162.8322259876181</v>
      </c>
      <c r="V392" s="50">
        <v>1246.5703577291113</v>
      </c>
      <c r="W392" s="50">
        <v>1324.5998565822376</v>
      </c>
      <c r="X392" s="50">
        <v>1381.7655702170143</v>
      </c>
      <c r="Y392" s="50">
        <v>1431.2255137672723</v>
      </c>
      <c r="Z392" s="50">
        <v>1411.1319953013428</v>
      </c>
    </row>
    <row r="393" spans="1:26" x14ac:dyDescent="0.25">
      <c r="A393" t="str">
        <f t="shared" si="15"/>
        <v>22. Verv. producten van rubber of kunststof</v>
      </c>
      <c r="B393">
        <v>22</v>
      </c>
      <c r="C393" s="3" t="s">
        <v>11</v>
      </c>
      <c r="D393" s="50">
        <v>2100</v>
      </c>
      <c r="E393" s="50">
        <v>2067</v>
      </c>
      <c r="F393" s="50">
        <v>1988</v>
      </c>
      <c r="G393" s="50">
        <v>1947</v>
      </c>
      <c r="H393" s="50">
        <v>1882</v>
      </c>
      <c r="I393" s="50">
        <v>1801</v>
      </c>
      <c r="J393" s="50">
        <v>1794</v>
      </c>
      <c r="K393" s="50">
        <v>1746</v>
      </c>
      <c r="L393" s="50">
        <v>1677</v>
      </c>
      <c r="M393" s="50">
        <v>1763</v>
      </c>
      <c r="N393" s="50">
        <v>1747.3577098781311</v>
      </c>
      <c r="O393" s="306">
        <v>1650.4155216211261</v>
      </c>
      <c r="P393" s="50">
        <v>1535.0974650476314</v>
      </c>
      <c r="Q393" s="50">
        <v>1491.4712770881856</v>
      </c>
      <c r="R393" s="50">
        <v>1438.3764361478748</v>
      </c>
      <c r="S393" s="50">
        <v>1447.6691024639331</v>
      </c>
      <c r="T393" s="50">
        <v>1540.8081890310132</v>
      </c>
      <c r="U393" s="306">
        <v>1630.3449204687556</v>
      </c>
      <c r="V393" s="50">
        <v>1497.9880373953079</v>
      </c>
      <c r="W393" s="50">
        <v>1437.7172386606976</v>
      </c>
      <c r="X393" s="50">
        <v>1369.6744076801785</v>
      </c>
      <c r="Y393" s="50">
        <v>1361.759087141158</v>
      </c>
      <c r="Z393" s="50">
        <v>1431.7452467113117</v>
      </c>
    </row>
    <row r="394" spans="1:26" x14ac:dyDescent="0.25">
      <c r="A394" t="str">
        <f t="shared" si="15"/>
        <v>22. Verv. producten van rubber of kunststof</v>
      </c>
      <c r="B394">
        <v>22</v>
      </c>
      <c r="C394" s="3" t="s">
        <v>12</v>
      </c>
      <c r="D394" s="50">
        <v>2350</v>
      </c>
      <c r="E394" s="50">
        <v>2323</v>
      </c>
      <c r="F394" s="50">
        <v>2313</v>
      </c>
      <c r="G394" s="50">
        <v>2285</v>
      </c>
      <c r="H394" s="50">
        <v>2300</v>
      </c>
      <c r="I394" s="50">
        <v>2234</v>
      </c>
      <c r="J394" s="50">
        <v>2219</v>
      </c>
      <c r="K394" s="50">
        <v>2151</v>
      </c>
      <c r="L394" s="50">
        <v>2046</v>
      </c>
      <c r="M394" s="50">
        <v>1941</v>
      </c>
      <c r="N394" s="50">
        <v>1870.085194394615</v>
      </c>
      <c r="O394" s="306">
        <v>1841.7699898853516</v>
      </c>
      <c r="P394" s="50">
        <v>1842.5724834669763</v>
      </c>
      <c r="Q394" s="50">
        <v>1783.9232229829936</v>
      </c>
      <c r="R394" s="50">
        <v>1816.1943608680697</v>
      </c>
      <c r="S394" s="50">
        <v>1800.0801015882057</v>
      </c>
      <c r="T394" s="50">
        <v>1700.2129117739212</v>
      </c>
      <c r="U394" s="306">
        <v>1819.3723388713304</v>
      </c>
      <c r="V394" s="50">
        <v>1798.0301584184115</v>
      </c>
      <c r="W394" s="50">
        <v>1719.6289392424922</v>
      </c>
      <c r="X394" s="50">
        <v>1729.446390345563</v>
      </c>
      <c r="Y394" s="50">
        <v>1693.2567198869208</v>
      </c>
      <c r="Z394" s="50">
        <v>1579.8668336260494</v>
      </c>
    </row>
    <row r="395" spans="1:26" x14ac:dyDescent="0.25">
      <c r="A395" t="str">
        <f t="shared" si="15"/>
        <v>22. Verv. producten van rubber of kunststof</v>
      </c>
      <c r="B395">
        <v>22</v>
      </c>
      <c r="C395" s="3" t="s">
        <v>13</v>
      </c>
      <c r="D395" s="50">
        <v>2812</v>
      </c>
      <c r="E395" s="50">
        <v>2725</v>
      </c>
      <c r="F395" s="50">
        <v>2571</v>
      </c>
      <c r="G395" s="50">
        <v>2464</v>
      </c>
      <c r="H395" s="50">
        <v>2391</v>
      </c>
      <c r="I395" s="50">
        <v>2366</v>
      </c>
      <c r="J395" s="50">
        <v>2370</v>
      </c>
      <c r="K395" s="50">
        <v>2417</v>
      </c>
      <c r="L395" s="50">
        <v>2265</v>
      </c>
      <c r="M395" s="50">
        <v>2290</v>
      </c>
      <c r="N395" s="50">
        <v>2240.2795739197459</v>
      </c>
      <c r="O395" s="306">
        <v>2167.6216034804524</v>
      </c>
      <c r="P395" s="50">
        <v>2132.7012999244835</v>
      </c>
      <c r="Q395" s="50">
        <v>2090.1190000621641</v>
      </c>
      <c r="R395" s="50">
        <v>1999.5650904395479</v>
      </c>
      <c r="S395" s="50">
        <v>1926.5105980728119</v>
      </c>
      <c r="T395" s="50">
        <v>1897.3410491468053</v>
      </c>
      <c r="U395" s="306">
        <v>2141.2612911331812</v>
      </c>
      <c r="V395" s="50">
        <v>2081.1454043572221</v>
      </c>
      <c r="W395" s="50">
        <v>2014.7891303065019</v>
      </c>
      <c r="X395" s="50">
        <v>1904.0586747933849</v>
      </c>
      <c r="Y395" s="50">
        <v>1812.1843651524387</v>
      </c>
      <c r="Z395" s="50">
        <v>1763.0416607628233</v>
      </c>
    </row>
    <row r="396" spans="1:26" x14ac:dyDescent="0.25">
      <c r="A396" t="str">
        <f t="shared" si="15"/>
        <v>22. Verv. producten van rubber of kunststof</v>
      </c>
      <c r="B396">
        <v>22</v>
      </c>
      <c r="C396" s="3" t="s">
        <v>14</v>
      </c>
      <c r="D396" s="50">
        <v>3157</v>
      </c>
      <c r="E396" s="50">
        <v>3007</v>
      </c>
      <c r="F396" s="50">
        <v>2989</v>
      </c>
      <c r="G396" s="50">
        <v>2927</v>
      </c>
      <c r="H396" s="50">
        <v>2795</v>
      </c>
      <c r="I396" s="50">
        <v>2745</v>
      </c>
      <c r="J396" s="50">
        <v>2685</v>
      </c>
      <c r="K396" s="50">
        <v>2566</v>
      </c>
      <c r="L396" s="50">
        <v>2411</v>
      </c>
      <c r="M396" s="50">
        <v>2382</v>
      </c>
      <c r="N396" s="50">
        <v>2354.9593545335092</v>
      </c>
      <c r="O396" s="306">
        <v>2388.2292176535334</v>
      </c>
      <c r="P396" s="50">
        <v>2384.1462741876567</v>
      </c>
      <c r="Q396" s="50">
        <v>2387.0981818446371</v>
      </c>
      <c r="R396" s="50">
        <v>2359.0953411162109</v>
      </c>
      <c r="S396" s="50">
        <v>2307.8747186165429</v>
      </c>
      <c r="T396" s="50">
        <v>2233.0244655343172</v>
      </c>
      <c r="U396" s="306">
        <v>2359.1861097452415</v>
      </c>
      <c r="V396" s="50">
        <v>2326.5119508375246</v>
      </c>
      <c r="W396" s="50">
        <v>2301.064900903702</v>
      </c>
      <c r="X396" s="50">
        <v>2246.416468457935</v>
      </c>
      <c r="Y396" s="50">
        <v>2170.9169344779348</v>
      </c>
      <c r="Z396" s="50">
        <v>2074.9644161285537</v>
      </c>
    </row>
    <row r="397" spans="1:26" x14ac:dyDescent="0.25">
      <c r="A397" t="str">
        <f t="shared" si="15"/>
        <v>22. Verv. producten van rubber of kunststof</v>
      </c>
      <c r="B397">
        <v>22</v>
      </c>
      <c r="C397" s="3" t="s">
        <v>15</v>
      </c>
      <c r="D397" s="50">
        <v>2793</v>
      </c>
      <c r="E397" s="50">
        <v>2914</v>
      </c>
      <c r="F397" s="50">
        <v>3008</v>
      </c>
      <c r="G397" s="50">
        <v>3066</v>
      </c>
      <c r="H397" s="50">
        <v>3106</v>
      </c>
      <c r="I397" s="50">
        <v>3051</v>
      </c>
      <c r="J397" s="50">
        <v>2963</v>
      </c>
      <c r="K397" s="50">
        <v>2973</v>
      </c>
      <c r="L397" s="50">
        <v>2698</v>
      </c>
      <c r="M397" s="50">
        <v>2557</v>
      </c>
      <c r="N397" s="50">
        <v>2523.9089335350754</v>
      </c>
      <c r="O397" s="306">
        <v>2453.0609187168279</v>
      </c>
      <c r="P397" s="50">
        <v>2343.4807559754809</v>
      </c>
      <c r="Q397" s="50">
        <v>2305.870224463768</v>
      </c>
      <c r="R397" s="50">
        <v>2303.8919677276372</v>
      </c>
      <c r="S397" s="50">
        <v>2280.9554863215421</v>
      </c>
      <c r="T397" s="50">
        <v>2312.7858929750678</v>
      </c>
      <c r="U397" s="306">
        <v>2423.229396498913</v>
      </c>
      <c r="V397" s="50">
        <v>2286.8294803733902</v>
      </c>
      <c r="W397" s="50">
        <v>2222.764476093867</v>
      </c>
      <c r="X397" s="50">
        <v>2193.8498065968465</v>
      </c>
      <c r="Y397" s="50">
        <v>2145.5951885525787</v>
      </c>
      <c r="Z397" s="50">
        <v>2149.0800947848447</v>
      </c>
    </row>
    <row r="398" spans="1:26" x14ac:dyDescent="0.25">
      <c r="A398" t="str">
        <f t="shared" si="15"/>
        <v>22. Verv. producten van rubber of kunststof</v>
      </c>
      <c r="B398">
        <v>22</v>
      </c>
      <c r="C398" s="3" t="s">
        <v>16</v>
      </c>
      <c r="D398" s="50">
        <v>1491</v>
      </c>
      <c r="E398" s="50">
        <v>1643</v>
      </c>
      <c r="F398" s="50">
        <v>1881</v>
      </c>
      <c r="G398" s="50">
        <v>2079</v>
      </c>
      <c r="H398" s="50">
        <v>2300</v>
      </c>
      <c r="I398" s="50">
        <v>2522</v>
      </c>
      <c r="J398" s="50">
        <v>2715</v>
      </c>
      <c r="K398" s="50">
        <v>2821</v>
      </c>
      <c r="L398" s="50">
        <v>2692</v>
      </c>
      <c r="M398" s="50">
        <v>2732</v>
      </c>
      <c r="N398" s="50">
        <v>2614.6367381726009</v>
      </c>
      <c r="O398" s="306">
        <v>2497.8319941837381</v>
      </c>
      <c r="P398" s="50">
        <v>2439.6962709430913</v>
      </c>
      <c r="Q398" s="50">
        <v>2337.6678475383951</v>
      </c>
      <c r="R398" s="50">
        <v>2231.9423239557805</v>
      </c>
      <c r="S398" s="50">
        <v>2204.4230674143973</v>
      </c>
      <c r="T398" s="50">
        <v>2138.0565202917128</v>
      </c>
      <c r="U398" s="306">
        <v>2467.4560136842038</v>
      </c>
      <c r="V398" s="50">
        <v>2380.7190826396786</v>
      </c>
      <c r="W398" s="50">
        <v>2253.4160826954226</v>
      </c>
      <c r="X398" s="50">
        <v>2125.3367364161795</v>
      </c>
      <c r="Y398" s="50">
        <v>2073.6044852003292</v>
      </c>
      <c r="Z398" s="50">
        <v>1986.7185817936856</v>
      </c>
    </row>
    <row r="399" spans="1:26" x14ac:dyDescent="0.25">
      <c r="A399" t="str">
        <f t="shared" si="15"/>
        <v>22. Verv. producten van rubber of kunststof</v>
      </c>
      <c r="B399">
        <v>22</v>
      </c>
      <c r="C399" s="3" t="s">
        <v>17</v>
      </c>
      <c r="D399" s="50">
        <v>426</v>
      </c>
      <c r="E399" s="50">
        <v>451</v>
      </c>
      <c r="F399" s="50">
        <v>477</v>
      </c>
      <c r="G399" s="50">
        <v>540</v>
      </c>
      <c r="H399" s="50">
        <v>580</v>
      </c>
      <c r="I399" s="50">
        <v>654</v>
      </c>
      <c r="J399" s="50">
        <v>749</v>
      </c>
      <c r="K399" s="50">
        <v>891</v>
      </c>
      <c r="L399" s="50">
        <v>905</v>
      </c>
      <c r="M399" s="50">
        <v>982</v>
      </c>
      <c r="N399" s="50">
        <v>1102.4274757579997</v>
      </c>
      <c r="O399" s="306">
        <v>1165.9876076913711</v>
      </c>
      <c r="P399" s="50">
        <v>1185.0812383848747</v>
      </c>
      <c r="Q399" s="50">
        <v>1198.7418201840012</v>
      </c>
      <c r="R399" s="50">
        <v>1177.952405062312</v>
      </c>
      <c r="S399" s="50">
        <v>1120.9501892454361</v>
      </c>
      <c r="T399" s="50">
        <v>1066.2368771210879</v>
      </c>
      <c r="U399" s="306">
        <v>1151.8081044596072</v>
      </c>
      <c r="V399" s="50">
        <v>1156.4330987850844</v>
      </c>
      <c r="W399" s="50">
        <v>1155.538028829327</v>
      </c>
      <c r="X399" s="50">
        <v>1121.6891643470281</v>
      </c>
      <c r="Y399" s="50">
        <v>1054.4288773170149</v>
      </c>
      <c r="Z399" s="50">
        <v>990.76549018503829</v>
      </c>
    </row>
    <row r="400" spans="1:26" x14ac:dyDescent="0.25">
      <c r="A400" t="str">
        <f t="shared" si="15"/>
        <v>22. Verv. producten van rubber of kunststof</v>
      </c>
      <c r="B400">
        <v>22</v>
      </c>
      <c r="C400" s="3" t="s">
        <v>156</v>
      </c>
      <c r="D400" s="50">
        <v>33</v>
      </c>
      <c r="E400" s="50">
        <v>28</v>
      </c>
      <c r="F400" s="50">
        <v>36</v>
      </c>
      <c r="G400" s="50">
        <v>31</v>
      </c>
      <c r="H400" s="50">
        <v>31</v>
      </c>
      <c r="I400" s="50">
        <v>25</v>
      </c>
      <c r="J400" s="50">
        <v>27</v>
      </c>
      <c r="K400" s="50">
        <v>41</v>
      </c>
      <c r="L400" s="50">
        <v>39</v>
      </c>
      <c r="M400" s="50">
        <v>52</v>
      </c>
      <c r="N400" s="50">
        <v>54.248073290236434</v>
      </c>
      <c r="O400" s="306">
        <v>121.49481171696505</v>
      </c>
      <c r="P400" s="50">
        <v>151.85211034304245</v>
      </c>
      <c r="Q400" s="50">
        <v>154.33307824881643</v>
      </c>
      <c r="R400" s="50">
        <v>187.4512581053219</v>
      </c>
      <c r="S400" s="50">
        <v>201.95360526828512</v>
      </c>
      <c r="T400" s="50">
        <v>289.4023316630657</v>
      </c>
      <c r="U400" s="306">
        <v>120.01732082081892</v>
      </c>
      <c r="V400" s="50">
        <v>148.18123925444166</v>
      </c>
      <c r="W400" s="50">
        <v>148.77076783341519</v>
      </c>
      <c r="X400" s="50">
        <v>178.49791227247002</v>
      </c>
      <c r="Y400" s="50">
        <v>189.96893467363188</v>
      </c>
      <c r="Z400" s="50">
        <v>268.91758214651185</v>
      </c>
    </row>
    <row r="401" spans="1:26" x14ac:dyDescent="0.25">
      <c r="A401" t="str">
        <f t="shared" si="15"/>
        <v>22. Verv. producten van rubber of kunststof</v>
      </c>
      <c r="B401">
        <v>22</v>
      </c>
      <c r="C401" s="3" t="s">
        <v>6</v>
      </c>
      <c r="D401" s="50">
        <v>1950</v>
      </c>
      <c r="E401" s="50">
        <v>2122</v>
      </c>
      <c r="F401" s="50">
        <v>2394</v>
      </c>
      <c r="G401" s="50">
        <v>2650</v>
      </c>
      <c r="H401" s="50">
        <v>2911</v>
      </c>
      <c r="I401" s="50">
        <v>3201</v>
      </c>
      <c r="J401" s="50">
        <v>3491</v>
      </c>
      <c r="K401" s="50">
        <v>3753</v>
      </c>
      <c r="L401" s="50">
        <v>3636</v>
      </c>
      <c r="M401" s="50">
        <v>3766</v>
      </c>
      <c r="N401" s="50">
        <v>3771.3122872208369</v>
      </c>
      <c r="O401" s="306">
        <v>3785.3144135920743</v>
      </c>
      <c r="P401" s="50">
        <v>3776.6296196710086</v>
      </c>
      <c r="Q401" s="50">
        <v>3690.7427459712126</v>
      </c>
      <c r="R401" s="50">
        <v>3597.345987123414</v>
      </c>
      <c r="S401" s="50">
        <v>3527.3268619281189</v>
      </c>
      <c r="T401" s="50">
        <v>3493.6957290758664</v>
      </c>
      <c r="U401" s="306">
        <v>3739.2814389646301</v>
      </c>
      <c r="V401" s="50">
        <v>3685.3334206792047</v>
      </c>
      <c r="W401" s="50">
        <v>3557.7248793581643</v>
      </c>
      <c r="X401" s="50">
        <v>3425.5238130356774</v>
      </c>
      <c r="Y401" s="50">
        <v>3318.0022971909762</v>
      </c>
      <c r="Z401" s="50">
        <v>3246.4016541252358</v>
      </c>
    </row>
    <row r="402" spans="1:26" x14ac:dyDescent="0.25">
      <c r="A402" t="str">
        <f t="shared" si="15"/>
        <v>22. Verv. producten van rubber of kunststof</v>
      </c>
      <c r="B402">
        <v>22</v>
      </c>
      <c r="C402" s="3" t="s">
        <v>157</v>
      </c>
      <c r="D402" s="207">
        <v>0.99418324053650831</v>
      </c>
      <c r="E402" s="206"/>
      <c r="F402" s="206"/>
      <c r="G402" s="206"/>
      <c r="H402" s="206"/>
      <c r="I402" s="206"/>
      <c r="J402" s="206"/>
      <c r="K402" s="206"/>
      <c r="L402" s="206"/>
      <c r="M402" s="206"/>
      <c r="N402" s="206"/>
      <c r="O402" s="308"/>
      <c r="P402" s="206"/>
      <c r="Q402" s="206"/>
      <c r="R402" s="206"/>
      <c r="S402" s="206"/>
      <c r="T402" s="206"/>
      <c r="U402" s="308"/>
      <c r="V402" s="206"/>
      <c r="W402" s="206"/>
      <c r="X402" s="206"/>
      <c r="Y402" s="206"/>
      <c r="Z402" s="206"/>
    </row>
    <row r="403" spans="1:26" x14ac:dyDescent="0.25">
      <c r="A403" t="str">
        <f t="shared" si="15"/>
        <v>22. Verv. producten van rubber of kunststof</v>
      </c>
      <c r="B403">
        <v>22</v>
      </c>
      <c r="C403" s="3" t="s">
        <v>158</v>
      </c>
      <c r="D403" s="206"/>
      <c r="E403" s="207">
        <v>-3.1376192297113414E-3</v>
      </c>
      <c r="F403" s="207">
        <v>-3.7389920935491094E-3</v>
      </c>
      <c r="G403" s="207">
        <v>-4.5096607565656699E-3</v>
      </c>
      <c r="H403" s="207">
        <v>-5.274130501327412E-3</v>
      </c>
      <c r="I403" s="207">
        <v>-4.6105073913202954E-3</v>
      </c>
      <c r="J403" s="207">
        <v>-2.9083797317458471E-3</v>
      </c>
      <c r="K403" s="207">
        <v>-5.5377266359019073E-3</v>
      </c>
      <c r="L403" s="207">
        <v>2.3078795428564669E-2</v>
      </c>
      <c r="M403" s="207">
        <v>-2.3839041170314879E-4</v>
      </c>
      <c r="N403" s="207">
        <v>1.4408759580478492E-2</v>
      </c>
      <c r="O403" s="307">
        <v>8.4232542431972313E-4</v>
      </c>
      <c r="P403" s="207">
        <v>8.4232542431972313E-4</v>
      </c>
      <c r="Q403" s="207">
        <v>8.4232542431988966E-4</v>
      </c>
      <c r="R403" s="207">
        <v>8.4232542431972313E-4</v>
      </c>
      <c r="S403" s="207">
        <v>8.4232542431983415E-4</v>
      </c>
      <c r="T403" s="207">
        <v>8.4232542431966761E-4</v>
      </c>
      <c r="U403" s="307">
        <v>6.8771824275877802E-3</v>
      </c>
      <c r="V403" s="207">
        <v>6.8771824275879467E-3</v>
      </c>
      <c r="W403" s="207">
        <v>6.8771824275880022E-3</v>
      </c>
      <c r="X403" s="207">
        <v>6.8771824275878912E-3</v>
      </c>
      <c r="Y403" s="207">
        <v>6.8771824275880022E-3</v>
      </c>
      <c r="Z403" s="207">
        <v>6.8771824275877247E-3</v>
      </c>
    </row>
    <row r="404" spans="1:26" x14ac:dyDescent="0.25">
      <c r="A404" t="str">
        <f t="shared" si="15"/>
        <v>22. Verv. producten van rubber of kunststof</v>
      </c>
      <c r="B404">
        <v>22</v>
      </c>
      <c r="C404" s="3" t="s">
        <v>159</v>
      </c>
      <c r="D404" s="208"/>
      <c r="E404" s="50">
        <v>18.443136579033414</v>
      </c>
      <c r="F404" s="50">
        <v>12.717106872471776</v>
      </c>
      <c r="G404" s="50">
        <v>13.570257997192178</v>
      </c>
      <c r="H404" s="50">
        <v>8.30272997635441</v>
      </c>
      <c r="I404" s="50">
        <v>10.065936460801293</v>
      </c>
      <c r="J404" s="50">
        <v>13.180546169962831</v>
      </c>
      <c r="K404" s="50">
        <v>12.664943570743546</v>
      </c>
      <c r="L404" s="50">
        <v>11.168129139817719</v>
      </c>
      <c r="M404" s="50">
        <v>12.376602792926505</v>
      </c>
      <c r="N404" s="50">
        <v>18.266747132439416</v>
      </c>
      <c r="O404" s="306">
        <v>9.9279996498562788</v>
      </c>
      <c r="P404" s="50">
        <v>10.521095301046579</v>
      </c>
      <c r="Q404" s="50">
        <v>11.417591368484342</v>
      </c>
      <c r="R404" s="50">
        <v>12.281635625786462</v>
      </c>
      <c r="S404" s="50">
        <v>12.969393777723091</v>
      </c>
      <c r="T404" s="50">
        <v>13.599006574038158</v>
      </c>
      <c r="U404" s="306">
        <v>10.063214623388308</v>
      </c>
      <c r="V404" s="50">
        <v>10.534699012541646</v>
      </c>
      <c r="W404" s="50">
        <v>11.293326090510662</v>
      </c>
      <c r="X404" s="50">
        <v>12.000235708378353</v>
      </c>
      <c r="Y404" s="50">
        <v>12.518129496941052</v>
      </c>
      <c r="Z404" s="50">
        <v>12.966212725832243</v>
      </c>
    </row>
    <row r="405" spans="1:26" x14ac:dyDescent="0.25">
      <c r="A405" t="str">
        <f t="shared" si="15"/>
        <v>22. Verv. producten van rubber of kunststof</v>
      </c>
      <c r="B405">
        <v>22</v>
      </c>
      <c r="C405" s="3" t="s">
        <v>160</v>
      </c>
      <c r="D405" s="208"/>
      <c r="E405" s="50">
        <v>158.6692600015335</v>
      </c>
      <c r="F405" s="50">
        <v>163.9418108384601</v>
      </c>
      <c r="G405" s="50">
        <v>159.64828458292681</v>
      </c>
      <c r="H405" s="50">
        <v>163.88472150037884</v>
      </c>
      <c r="I405" s="50">
        <v>168.31848388418913</v>
      </c>
      <c r="J405" s="50">
        <v>163.46079046635012</v>
      </c>
      <c r="K405" s="50">
        <v>150.19106791616142</v>
      </c>
      <c r="L405" s="50">
        <v>167.71990551272191</v>
      </c>
      <c r="M405" s="50">
        <v>144.92890788704068</v>
      </c>
      <c r="N405" s="50">
        <v>156.11285828607214</v>
      </c>
      <c r="O405" s="306">
        <v>121.49980678717263</v>
      </c>
      <c r="P405" s="50">
        <v>128.75816794424389</v>
      </c>
      <c r="Q405" s="50">
        <v>139.72957233795032</v>
      </c>
      <c r="R405" s="50">
        <v>150.30382838350658</v>
      </c>
      <c r="S405" s="50">
        <v>158.72067825495208</v>
      </c>
      <c r="T405" s="50">
        <v>166.42593971757901</v>
      </c>
      <c r="U405" s="306">
        <v>124.77246750249024</v>
      </c>
      <c r="V405" s="50">
        <v>130.61834010137545</v>
      </c>
      <c r="W405" s="50">
        <v>140.02445693132017</v>
      </c>
      <c r="X405" s="50">
        <v>148.78933581183202</v>
      </c>
      <c r="Y405" s="50">
        <v>155.21063241749098</v>
      </c>
      <c r="Z405" s="50">
        <v>160.76635712451423</v>
      </c>
    </row>
    <row r="406" spans="1:26" x14ac:dyDescent="0.25">
      <c r="A406" t="str">
        <f t="shared" si="15"/>
        <v>22. Verv. producten van rubber of kunststof</v>
      </c>
      <c r="B406">
        <v>22</v>
      </c>
      <c r="C406" s="3" t="s">
        <v>161</v>
      </c>
      <c r="D406" s="208"/>
      <c r="E406" s="50">
        <v>259.04027571686765</v>
      </c>
      <c r="F406" s="50">
        <v>257.95441091104533</v>
      </c>
      <c r="G406" s="50">
        <v>246.49596708436658</v>
      </c>
      <c r="H406" s="50">
        <v>240.34318962975081</v>
      </c>
      <c r="I406" s="50">
        <v>243.82101361381817</v>
      </c>
      <c r="J406" s="50">
        <v>257.85780814850858</v>
      </c>
      <c r="K406" s="50">
        <v>241.97660588653488</v>
      </c>
      <c r="L406" s="50">
        <v>287.81124177130562</v>
      </c>
      <c r="M406" s="50">
        <v>249.45597423126247</v>
      </c>
      <c r="N406" s="50">
        <v>256.52778819440988</v>
      </c>
      <c r="O406" s="306">
        <v>193.22609608089061</v>
      </c>
      <c r="P406" s="50">
        <v>204.76936374042506</v>
      </c>
      <c r="Q406" s="50">
        <v>222.21763543384509</v>
      </c>
      <c r="R406" s="50">
        <v>239.03430591811704</v>
      </c>
      <c r="S406" s="50">
        <v>252.41996540979997</v>
      </c>
      <c r="T406" s="50">
        <v>264.67395684464987</v>
      </c>
      <c r="U406" s="306">
        <v>199.92955027718193</v>
      </c>
      <c r="V406" s="50">
        <v>209.29670236664032</v>
      </c>
      <c r="W406" s="50">
        <v>224.36862284162765</v>
      </c>
      <c r="X406" s="50">
        <v>238.41305369957897</v>
      </c>
      <c r="Y406" s="50">
        <v>248.70223823093545</v>
      </c>
      <c r="Z406" s="50">
        <v>257.60447094599175</v>
      </c>
    </row>
    <row r="407" spans="1:26" x14ac:dyDescent="0.25">
      <c r="A407" t="str">
        <f t="shared" si="15"/>
        <v>22. Verv. producten van rubber of kunststof</v>
      </c>
      <c r="B407">
        <v>22</v>
      </c>
      <c r="C407" s="3" t="s">
        <v>162</v>
      </c>
      <c r="D407" s="208"/>
      <c r="E407" s="50">
        <v>276.69800012196021</v>
      </c>
      <c r="F407" s="50">
        <v>271.10685098191959</v>
      </c>
      <c r="G407" s="50">
        <v>259.21315489340259</v>
      </c>
      <c r="H407" s="50">
        <v>252.37878695295231</v>
      </c>
      <c r="I407" s="50">
        <v>245.20213697010388</v>
      </c>
      <c r="J407" s="50">
        <v>237.71433567852648</v>
      </c>
      <c r="K407" s="50">
        <v>232.07335598891154</v>
      </c>
      <c r="L407" s="50">
        <v>275.82848295189393</v>
      </c>
      <c r="M407" s="50">
        <v>225.8251239680508</v>
      </c>
      <c r="N407" s="50">
        <v>263.22882499237221</v>
      </c>
      <c r="O407" s="306">
        <v>237.18790308133191</v>
      </c>
      <c r="P407" s="50">
        <v>224.02888348116176</v>
      </c>
      <c r="Q407" s="50">
        <v>208.37550703084764</v>
      </c>
      <c r="R407" s="50">
        <v>202.45364914048176</v>
      </c>
      <c r="S407" s="50">
        <v>195.24650780023083</v>
      </c>
      <c r="T407" s="50">
        <v>196.50790266235879</v>
      </c>
      <c r="U407" s="306">
        <v>247.73295699400438</v>
      </c>
      <c r="V407" s="50">
        <v>231.14338053657565</v>
      </c>
      <c r="W407" s="50">
        <v>212.37838362899817</v>
      </c>
      <c r="X407" s="50">
        <v>203.83344568841062</v>
      </c>
      <c r="Y407" s="50">
        <v>194.1866220152987</v>
      </c>
      <c r="Z407" s="50">
        <v>193.06442147696455</v>
      </c>
    </row>
    <row r="408" spans="1:26" x14ac:dyDescent="0.25">
      <c r="A408" t="str">
        <f t="shared" si="15"/>
        <v>22. Verv. producten van rubber of kunststof</v>
      </c>
      <c r="B408">
        <v>22</v>
      </c>
      <c r="C408" s="3" t="s">
        <v>163</v>
      </c>
      <c r="D408" s="208"/>
      <c r="E408" s="50">
        <v>238.78688617326981</v>
      </c>
      <c r="F408" s="50">
        <v>234.64638810560521</v>
      </c>
      <c r="G408" s="50">
        <v>231.85373080743832</v>
      </c>
      <c r="H408" s="50">
        <v>227.30021425751539</v>
      </c>
      <c r="I408" s="50">
        <v>230.31867135532943</v>
      </c>
      <c r="J408" s="50">
        <v>227.51208006444844</v>
      </c>
      <c r="K408" s="50">
        <v>220.14994907778473</v>
      </c>
      <c r="L408" s="50">
        <v>274.9577173591872</v>
      </c>
      <c r="M408" s="50">
        <v>213.82883029377669</v>
      </c>
      <c r="N408" s="50">
        <v>231.28532810560685</v>
      </c>
      <c r="O408" s="306">
        <v>197.46488682657693</v>
      </c>
      <c r="P408" s="50">
        <v>194.47504514949597</v>
      </c>
      <c r="Q408" s="50">
        <v>194.55978155869815</v>
      </c>
      <c r="R408" s="50">
        <v>188.36692488102057</v>
      </c>
      <c r="S408" s="50">
        <v>191.77447904451134</v>
      </c>
      <c r="T408" s="50">
        <v>190.07295207957372</v>
      </c>
      <c r="U408" s="306">
        <v>208.75058355867719</v>
      </c>
      <c r="V408" s="50">
        <v>203.0896980460046</v>
      </c>
      <c r="W408" s="50">
        <v>200.70735063353632</v>
      </c>
      <c r="X408" s="50">
        <v>191.95571712307296</v>
      </c>
      <c r="Y408" s="50">
        <v>193.05160230144239</v>
      </c>
      <c r="Z408" s="50">
        <v>189.01188536785946</v>
      </c>
    </row>
    <row r="409" spans="1:26" x14ac:dyDescent="0.25">
      <c r="A409" t="str">
        <f t="shared" si="15"/>
        <v>22. Verv. producten van rubber of kunststof</v>
      </c>
      <c r="B409">
        <v>22</v>
      </c>
      <c r="C409" s="3" t="s">
        <v>164</v>
      </c>
      <c r="D409" s="208"/>
      <c r="E409" s="50">
        <v>222.955216721966</v>
      </c>
      <c r="F409" s="50">
        <v>214.41850132419191</v>
      </c>
      <c r="G409" s="50">
        <v>200.31951615343851</v>
      </c>
      <c r="H409" s="50">
        <v>190.09895557343935</v>
      </c>
      <c r="I409" s="50">
        <v>186.05368826840262</v>
      </c>
      <c r="J409" s="50">
        <v>188.13556797941663</v>
      </c>
      <c r="K409" s="50">
        <v>182.22208102025132</v>
      </c>
      <c r="L409" s="50">
        <v>255.00190168886527</v>
      </c>
      <c r="M409" s="50">
        <v>186.15194739627825</v>
      </c>
      <c r="N409" s="50">
        <v>221.74857813440374</v>
      </c>
      <c r="O409" s="306">
        <v>186.54137289621443</v>
      </c>
      <c r="P409" s="50">
        <v>180.49136123008836</v>
      </c>
      <c r="Q409" s="50">
        <v>177.58365210167599</v>
      </c>
      <c r="R409" s="50">
        <v>174.03795148025853</v>
      </c>
      <c r="S409" s="50">
        <v>166.49779853739767</v>
      </c>
      <c r="T409" s="50">
        <v>160.41476967752916</v>
      </c>
      <c r="U409" s="306">
        <v>200.06113977216236</v>
      </c>
      <c r="V409" s="50">
        <v>191.21862264029335</v>
      </c>
      <c r="W409" s="50">
        <v>185.85016195046549</v>
      </c>
      <c r="X409" s="50">
        <v>179.92442305065748</v>
      </c>
      <c r="Y409" s="50">
        <v>170.03598707358685</v>
      </c>
      <c r="Z409" s="50">
        <v>161.83144005341754</v>
      </c>
    </row>
    <row r="410" spans="1:26" x14ac:dyDescent="0.25">
      <c r="A410" t="str">
        <f t="shared" si="15"/>
        <v>22. Verv. producten van rubber of kunststof</v>
      </c>
      <c r="B410">
        <v>22</v>
      </c>
      <c r="C410" s="3" t="s">
        <v>165</v>
      </c>
      <c r="D410" s="208"/>
      <c r="E410" s="50">
        <v>203.3417809468381</v>
      </c>
      <c r="F410" s="50">
        <v>191.87198073323304</v>
      </c>
      <c r="G410" s="50">
        <v>188.41990016958025</v>
      </c>
      <c r="H410" s="50">
        <v>182.27395536968237</v>
      </c>
      <c r="I410" s="50">
        <v>175.90870607940607</v>
      </c>
      <c r="J410" s="50">
        <v>177.43420024233677</v>
      </c>
      <c r="K410" s="50">
        <v>166.49606062998186</v>
      </c>
      <c r="L410" s="50">
        <v>232.54690123251748</v>
      </c>
      <c r="M410" s="50">
        <v>162.28210082048594</v>
      </c>
      <c r="N410" s="50">
        <v>195.21964987714503</v>
      </c>
      <c r="O410" s="306">
        <v>161.05510051572807</v>
      </c>
      <c r="P410" s="50">
        <v>163.33041840545081</v>
      </c>
      <c r="Q410" s="50">
        <v>163.05118688961596</v>
      </c>
      <c r="R410" s="50">
        <v>163.25306714011452</v>
      </c>
      <c r="S410" s="50">
        <v>161.3379596374904</v>
      </c>
      <c r="T410" s="50">
        <v>157.83499365666259</v>
      </c>
      <c r="U410" s="306">
        <v>175.26694346884625</v>
      </c>
      <c r="V410" s="50">
        <v>175.58151809847888</v>
      </c>
      <c r="W410" s="50">
        <v>173.1497563990057</v>
      </c>
      <c r="X410" s="50">
        <v>171.25586950298992</v>
      </c>
      <c r="Y410" s="50">
        <v>167.18868095398415</v>
      </c>
      <c r="Z410" s="50">
        <v>161.56965719948727</v>
      </c>
    </row>
    <row r="411" spans="1:26" x14ac:dyDescent="0.25">
      <c r="A411" t="str">
        <f t="shared" si="15"/>
        <v>22. Verv. producten van rubber of kunststof</v>
      </c>
      <c r="B411">
        <v>22</v>
      </c>
      <c r="C411" s="3" t="s">
        <v>166</v>
      </c>
      <c r="D411" s="206"/>
      <c r="E411" s="50">
        <v>145.42858595939995</v>
      </c>
      <c r="F411" s="50">
        <v>149.97652875715823</v>
      </c>
      <c r="G411" s="50">
        <v>152.49630995935792</v>
      </c>
      <c r="H411" s="50">
        <v>153.09286659214538</v>
      </c>
      <c r="I411" s="50">
        <v>157.15137764426254</v>
      </c>
      <c r="J411" s="50">
        <v>159.56178556297561</v>
      </c>
      <c r="K411" s="50">
        <v>147.16878973888095</v>
      </c>
      <c r="L411" s="50">
        <v>232.7423982933031</v>
      </c>
      <c r="M411" s="50">
        <v>148.30415476754933</v>
      </c>
      <c r="N411" s="50">
        <v>178.00640364958727</v>
      </c>
      <c r="O411" s="306">
        <v>141.46231371200426</v>
      </c>
      <c r="P411" s="50">
        <v>137.49136057462064</v>
      </c>
      <c r="Q411" s="50">
        <v>131.34951323917971</v>
      </c>
      <c r="R411" s="50">
        <v>129.24148440466305</v>
      </c>
      <c r="S411" s="50">
        <v>129.13060529516332</v>
      </c>
      <c r="T411" s="50">
        <v>127.84504079439706</v>
      </c>
      <c r="U411" s="306">
        <v>156.69374321515923</v>
      </c>
      <c r="V411" s="50">
        <v>150.4431795304908</v>
      </c>
      <c r="W411" s="50">
        <v>141.97496059122588</v>
      </c>
      <c r="X411" s="50">
        <v>137.99756457813203</v>
      </c>
      <c r="Y411" s="50">
        <v>136.20243332869714</v>
      </c>
      <c r="Z411" s="50">
        <v>133.20660545697393</v>
      </c>
    </row>
    <row r="412" spans="1:26" x14ac:dyDescent="0.25">
      <c r="A412" t="str">
        <f t="shared" si="15"/>
        <v>22. Verv. producten van rubber of kunststof</v>
      </c>
      <c r="B412">
        <v>22</v>
      </c>
      <c r="C412" s="3" t="s">
        <v>167</v>
      </c>
      <c r="D412" s="206"/>
      <c r="E412" s="50">
        <v>114.19124153035322</v>
      </c>
      <c r="F412" s="50">
        <v>124.84441241581472</v>
      </c>
      <c r="G412" s="50">
        <v>141.47936783473043</v>
      </c>
      <c r="H412" s="50">
        <v>154.78260027060554</v>
      </c>
      <c r="I412" s="50">
        <v>172.76249506854919</v>
      </c>
      <c r="J412" s="50">
        <v>193.73059750652547</v>
      </c>
      <c r="K412" s="50">
        <v>201.41745806013964</v>
      </c>
      <c r="L412" s="50">
        <v>290.00847916288558</v>
      </c>
      <c r="M412" s="50">
        <v>213.97697226762259</v>
      </c>
      <c r="N412" s="50">
        <v>257.17243585707445</v>
      </c>
      <c r="O412" s="306">
        <v>210.65333639149051</v>
      </c>
      <c r="P412" s="50">
        <v>201.2427331255069</v>
      </c>
      <c r="Q412" s="50">
        <v>196.55891457229072</v>
      </c>
      <c r="R412" s="50">
        <v>188.33879455210564</v>
      </c>
      <c r="S412" s="50">
        <v>179.82081040568076</v>
      </c>
      <c r="T412" s="50">
        <v>177.60366753423611</v>
      </c>
      <c r="U412" s="306">
        <v>226.43229522185339</v>
      </c>
      <c r="V412" s="50">
        <v>213.68617689047321</v>
      </c>
      <c r="W412" s="50">
        <v>206.17460096477203</v>
      </c>
      <c r="X412" s="50">
        <v>195.14992971879519</v>
      </c>
      <c r="Y412" s="50">
        <v>184.0580254687263</v>
      </c>
      <c r="Z412" s="50">
        <v>179.57791845853146</v>
      </c>
    </row>
    <row r="413" spans="1:26" x14ac:dyDescent="0.25">
      <c r="A413" t="str">
        <f t="shared" si="15"/>
        <v>22. Verv. producten van rubber of kunststof</v>
      </c>
      <c r="B413">
        <v>22</v>
      </c>
      <c r="C413" s="3" t="s">
        <v>168</v>
      </c>
      <c r="D413" s="206"/>
      <c r="E413" s="50">
        <v>96.233294812760249</v>
      </c>
      <c r="F413" s="50">
        <v>101.60956947820934</v>
      </c>
      <c r="G413" s="50">
        <v>107.09971841161217</v>
      </c>
      <c r="H413" s="50">
        <v>120.83215057738961</v>
      </c>
      <c r="I413" s="50">
        <v>130.16758165359298</v>
      </c>
      <c r="J413" s="50">
        <v>147.88836114703375</v>
      </c>
      <c r="K413" s="50">
        <v>167.40123461087927</v>
      </c>
      <c r="L413" s="50">
        <v>224.6355054562267</v>
      </c>
      <c r="M413" s="50">
        <v>207.06307861914254</v>
      </c>
      <c r="N413" s="50">
        <v>239.06410151773449</v>
      </c>
      <c r="O413" s="306">
        <v>253.4256949027002</v>
      </c>
      <c r="P413" s="50">
        <v>268.03687881958024</v>
      </c>
      <c r="Q413" s="50">
        <v>272.42611687207875</v>
      </c>
      <c r="R413" s="50">
        <v>275.56640728695459</v>
      </c>
      <c r="S413" s="50">
        <v>270.78734282268033</v>
      </c>
      <c r="T413" s="50">
        <v>257.68369068043569</v>
      </c>
      <c r="U413" s="306">
        <v>260.07868707537347</v>
      </c>
      <c r="V413" s="50">
        <v>271.72829610824016</v>
      </c>
      <c r="W413" s="50">
        <v>272.81939958520513</v>
      </c>
      <c r="X413" s="50">
        <v>272.60823955513229</v>
      </c>
      <c r="Y413" s="50">
        <v>264.62279976237363</v>
      </c>
      <c r="Z413" s="50">
        <v>248.75511909607744</v>
      </c>
    </row>
    <row r="414" spans="1:26" x14ac:dyDescent="0.25">
      <c r="A414" t="str">
        <f t="shared" si="15"/>
        <v>22. Verv. producten van rubber of kunststof</v>
      </c>
      <c r="B414">
        <v>22</v>
      </c>
      <c r="C414" s="3" t="s">
        <v>169</v>
      </c>
      <c r="D414" s="206"/>
      <c r="E414" s="50">
        <v>11.964541892378497</v>
      </c>
      <c r="F414" s="50">
        <v>10.134894074557934</v>
      </c>
      <c r="G414" s="50">
        <v>13.002834023991603</v>
      </c>
      <c r="H414" s="50">
        <v>11.173186291905157</v>
      </c>
      <c r="I414" s="50">
        <v>11.193758608315378</v>
      </c>
      <c r="J414" s="50">
        <v>9.0697778756146654</v>
      </c>
      <c r="K414" s="50">
        <v>9.7243677392516243</v>
      </c>
      <c r="L414" s="50">
        <v>15.939909897580781</v>
      </c>
      <c r="M414" s="50">
        <v>14.252983069440543</v>
      </c>
      <c r="N414" s="50">
        <v>19.765629225514168</v>
      </c>
      <c r="O414" s="306">
        <v>19.884187525096682</v>
      </c>
      <c r="P414" s="50">
        <v>44.532929429241996</v>
      </c>
      <c r="Q414" s="50">
        <v>55.660148923412045</v>
      </c>
      <c r="R414" s="50">
        <v>56.569527415404195</v>
      </c>
      <c r="S414" s="50">
        <v>68.708725341077937</v>
      </c>
      <c r="T414" s="50">
        <v>74.024442067082163</v>
      </c>
      <c r="U414" s="306">
        <v>20.211566890106067</v>
      </c>
      <c r="V414" s="50">
        <v>44.715654595937259</v>
      </c>
      <c r="W414" s="50">
        <v>55.208873742415392</v>
      </c>
      <c r="X414" s="50">
        <v>55.428518341474295</v>
      </c>
      <c r="Y414" s="50">
        <v>66.504159038743822</v>
      </c>
      <c r="Z414" s="50">
        <v>70.77799444887097</v>
      </c>
    </row>
    <row r="415" spans="1:26" x14ac:dyDescent="0.25">
      <c r="A415" t="str">
        <f t="shared" si="15"/>
        <v>22. Verv. producten van rubber of kunststof</v>
      </c>
      <c r="B415">
        <v>22</v>
      </c>
      <c r="C415" s="3" t="s">
        <v>26</v>
      </c>
      <c r="D415" s="208"/>
      <c r="E415" s="50">
        <v>222.38907823549195</v>
      </c>
      <c r="F415" s="50">
        <v>236.58887596858199</v>
      </c>
      <c r="G415" s="50">
        <v>261.58192027033419</v>
      </c>
      <c r="H415" s="50">
        <v>286.78793713990029</v>
      </c>
      <c r="I415" s="50">
        <v>314.12383533045755</v>
      </c>
      <c r="J415" s="50">
        <v>350.68873652917387</v>
      </c>
      <c r="K415" s="50">
        <v>378.54306041027053</v>
      </c>
      <c r="L415" s="50">
        <v>530.58389451669314</v>
      </c>
      <c r="M415" s="50">
        <v>435.29303395620565</v>
      </c>
      <c r="N415" s="50">
        <v>516.00216660032311</v>
      </c>
      <c r="O415" s="306">
        <v>483.96321881928742</v>
      </c>
      <c r="P415" s="50">
        <v>513.81254137432916</v>
      </c>
      <c r="Q415" s="50">
        <v>524.64518036778156</v>
      </c>
      <c r="R415" s="50">
        <v>520.47472925446436</v>
      </c>
      <c r="S415" s="50">
        <v>519.31687856943904</v>
      </c>
      <c r="T415" s="50">
        <v>509.31180028175402</v>
      </c>
      <c r="U415" s="306">
        <v>506.7225491873329</v>
      </c>
      <c r="V415" s="50">
        <v>530.13012759465062</v>
      </c>
      <c r="W415" s="50">
        <v>534.20287429239261</v>
      </c>
      <c r="X415" s="50">
        <v>523.18668761540175</v>
      </c>
      <c r="Y415" s="50">
        <v>515.18498426984377</v>
      </c>
      <c r="Z415" s="50">
        <v>499.11103200347986</v>
      </c>
    </row>
    <row r="416" spans="1:26" x14ac:dyDescent="0.25">
      <c r="A416" t="str">
        <f t="shared" si="15"/>
        <v>22. Verv. producten van rubber of kunststof</v>
      </c>
      <c r="B416">
        <v>22</v>
      </c>
      <c r="C416" s="3" t="s">
        <v>19</v>
      </c>
      <c r="D416" s="208"/>
      <c r="E416" s="50">
        <v>1745.7522204563606</v>
      </c>
      <c r="F416" s="50">
        <v>1733.2224544926669</v>
      </c>
      <c r="G416" s="50">
        <v>1713.5990419180375</v>
      </c>
      <c r="H416" s="50">
        <v>1704.4633569921193</v>
      </c>
      <c r="I416" s="50">
        <v>1730.963849606771</v>
      </c>
      <c r="J416" s="50">
        <v>1775.5458508416993</v>
      </c>
      <c r="K416" s="50">
        <v>1731.485914239521</v>
      </c>
      <c r="L416" s="50">
        <v>2268.3605724663053</v>
      </c>
      <c r="M416" s="50">
        <v>1778.4466761135764</v>
      </c>
      <c r="N416" s="50">
        <v>2036.3983449723598</v>
      </c>
      <c r="O416" s="306">
        <v>1732.3286983690623</v>
      </c>
      <c r="P416" s="50">
        <v>1757.678237200862</v>
      </c>
      <c r="Q416" s="50">
        <v>1772.9296203280785</v>
      </c>
      <c r="R416" s="50">
        <v>1779.4475762284128</v>
      </c>
      <c r="S416" s="50">
        <v>1787.4142663267078</v>
      </c>
      <c r="T416" s="50">
        <v>1786.6863622885423</v>
      </c>
      <c r="U416" s="306">
        <v>1829.9931485992427</v>
      </c>
      <c r="V416" s="50">
        <v>1832.0562679270513</v>
      </c>
      <c r="W416" s="50">
        <v>1823.9498933590824</v>
      </c>
      <c r="X416" s="50">
        <v>1807.3563327784541</v>
      </c>
      <c r="Y416" s="50">
        <v>1792.2813100882206</v>
      </c>
      <c r="Z416" s="50">
        <v>1769.1320823545207</v>
      </c>
    </row>
    <row r="417" spans="1:27" x14ac:dyDescent="0.25">
      <c r="A417" t="str">
        <f t="shared" si="15"/>
        <v>22. Verv. producten van rubber of kunststof</v>
      </c>
      <c r="B417">
        <v>22</v>
      </c>
      <c r="C417" s="3" t="s">
        <v>20</v>
      </c>
      <c r="D417" s="208"/>
      <c r="E417" s="207">
        <v>0.12738868416123611</v>
      </c>
      <c r="F417" s="207">
        <v>0.13650231414630162</v>
      </c>
      <c r="G417" s="207">
        <v>0.15265059904418751</v>
      </c>
      <c r="H417" s="207">
        <v>0.16825702703635551</v>
      </c>
      <c r="I417" s="207">
        <v>0.18147336549045676</v>
      </c>
      <c r="J417" s="207">
        <v>0.19751038046295988</v>
      </c>
      <c r="K417" s="207">
        <v>0.21862323989885238</v>
      </c>
      <c r="L417" s="207">
        <v>0.23390632907175279</v>
      </c>
      <c r="M417" s="207">
        <v>0.24476023925971602</v>
      </c>
      <c r="N417" s="207">
        <v>0.25338960222309886</v>
      </c>
      <c r="O417" s="307">
        <v>0.2793714722124761</v>
      </c>
      <c r="P417" s="207">
        <v>0.29232457369022558</v>
      </c>
      <c r="Q417" s="207">
        <v>0.29591991377000998</v>
      </c>
      <c r="R417" s="207">
        <v>0.29249230840372642</v>
      </c>
      <c r="S417" s="207">
        <v>0.29054086025433851</v>
      </c>
      <c r="T417" s="207">
        <v>0.2850594323837472</v>
      </c>
      <c r="U417" s="307">
        <v>0.27689860455226328</v>
      </c>
      <c r="V417" s="207">
        <v>0.28936345290010457</v>
      </c>
      <c r="W417" s="207">
        <v>0.29288242853457802</v>
      </c>
      <c r="X417" s="207">
        <v>0.28947622454234323</v>
      </c>
      <c r="Y417" s="207">
        <v>0.28744649702589659</v>
      </c>
      <c r="Z417" s="207">
        <v>0.28212197211370327</v>
      </c>
    </row>
    <row r="418" spans="1:27" x14ac:dyDescent="0.25">
      <c r="A418" t="str">
        <f t="shared" si="15"/>
        <v>22. Verv. producten van rubber of kunststof</v>
      </c>
      <c r="B418">
        <v>22</v>
      </c>
      <c r="C418" s="3" t="s">
        <v>29</v>
      </c>
      <c r="D418" s="208"/>
      <c r="E418" s="50">
        <v>1745.7522204563606</v>
      </c>
      <c r="F418" s="50">
        <v>1733.2224544926669</v>
      </c>
      <c r="G418" s="50">
        <v>1713.5990419180375</v>
      </c>
      <c r="H418" s="50">
        <v>1704.4633569921193</v>
      </c>
      <c r="I418" s="50">
        <v>1730.963849606771</v>
      </c>
      <c r="J418" s="50">
        <v>1775.5458508416993</v>
      </c>
      <c r="K418" s="50">
        <v>1731.485914239521</v>
      </c>
      <c r="L418" s="50">
        <v>1344.3605724663053</v>
      </c>
      <c r="M418" s="50">
        <v>1688.4466761135764</v>
      </c>
      <c r="N418" s="50">
        <v>1455.789298112102</v>
      </c>
      <c r="O418" s="306">
        <v>1610.93044258793</v>
      </c>
      <c r="P418" s="50">
        <v>1637.1906395475216</v>
      </c>
      <c r="Q418" s="50">
        <v>1653.3458495822535</v>
      </c>
      <c r="R418" s="50">
        <v>1660.7608524136285</v>
      </c>
      <c r="S418" s="50">
        <v>1669.617860325857</v>
      </c>
      <c r="T418" s="50">
        <v>1669.7735954624034</v>
      </c>
      <c r="U418" s="306">
        <v>1513.2659923577492</v>
      </c>
      <c r="V418" s="50">
        <v>1521.5278182354539</v>
      </c>
      <c r="W418" s="50">
        <v>1519.4988345608801</v>
      </c>
      <c r="X418" s="50">
        <v>1508.8637235009446</v>
      </c>
      <c r="Y418" s="50">
        <v>1499.6305367750822</v>
      </c>
      <c r="Z418" s="50">
        <v>1482.2088137078549</v>
      </c>
    </row>
    <row r="419" spans="1:27" x14ac:dyDescent="0.25">
      <c r="A419" t="str">
        <f t="shared" si="15"/>
        <v>23. Verv. andere niet-metaalhoudende minerale producten</v>
      </c>
      <c r="B419">
        <v>23</v>
      </c>
      <c r="C419" s="3" t="s">
        <v>25</v>
      </c>
      <c r="D419" s="50">
        <v>15405</v>
      </c>
      <c r="E419" s="50">
        <v>15391</v>
      </c>
      <c r="F419" s="50">
        <v>15244</v>
      </c>
      <c r="G419" s="50">
        <v>15128</v>
      </c>
      <c r="H419" s="50">
        <v>15273</v>
      </c>
      <c r="I419" s="50">
        <v>15325</v>
      </c>
      <c r="J419" s="50">
        <v>15608</v>
      </c>
      <c r="K419" s="50">
        <v>15843</v>
      </c>
      <c r="L419" s="50">
        <v>16226</v>
      </c>
      <c r="M419" s="50">
        <v>16405</v>
      </c>
      <c r="N419" s="50">
        <v>15788.150482380999</v>
      </c>
      <c r="O419" s="306">
        <v>15826.985796209608</v>
      </c>
      <c r="P419" s="50">
        <v>15865.916636211587</v>
      </c>
      <c r="Q419" s="50">
        <v>15904.943237359925</v>
      </c>
      <c r="R419" s="50">
        <v>15944.065835205593</v>
      </c>
      <c r="S419" s="50">
        <v>15983.284665878959</v>
      </c>
      <c r="T419" s="50">
        <v>16022.599966091242</v>
      </c>
      <c r="U419" s="306">
        <v>15657.399317355699</v>
      </c>
      <c r="V419" s="50">
        <v>15527.730981327661</v>
      </c>
      <c r="W419" s="50">
        <v>15399.136506739027</v>
      </c>
      <c r="X419" s="50">
        <v>15271.607000297679</v>
      </c>
      <c r="Y419" s="50">
        <v>15145.1336423622</v>
      </c>
      <c r="Z419" s="50">
        <v>15019.707686331909</v>
      </c>
    </row>
    <row r="420" spans="1:27" x14ac:dyDescent="0.25">
      <c r="A420" t="str">
        <f t="shared" si="15"/>
        <v>23. Verv. andere niet-metaalhoudende minerale producten</v>
      </c>
      <c r="B420">
        <v>23</v>
      </c>
      <c r="C420" s="3" t="s">
        <v>154</v>
      </c>
      <c r="D420" s="206"/>
      <c r="E420" s="50">
        <v>-14</v>
      </c>
      <c r="F420" s="50">
        <v>-147</v>
      </c>
      <c r="G420" s="50">
        <v>-116</v>
      </c>
      <c r="H420" s="50">
        <v>145</v>
      </c>
      <c r="I420" s="50">
        <v>52</v>
      </c>
      <c r="J420" s="50">
        <v>283</v>
      </c>
      <c r="K420" s="50">
        <v>235</v>
      </c>
      <c r="L420" s="50">
        <v>383</v>
      </c>
      <c r="M420" s="50">
        <v>179</v>
      </c>
      <c r="N420" s="50">
        <v>-616.84951761900084</v>
      </c>
      <c r="O420" s="306">
        <v>38.835313828609287</v>
      </c>
      <c r="P420" s="50">
        <v>38.93084000197814</v>
      </c>
      <c r="Q420" s="50">
        <v>39.026601148338159</v>
      </c>
      <c r="R420" s="50">
        <v>39.122597845667769</v>
      </c>
      <c r="S420" s="50">
        <v>39.218830673366028</v>
      </c>
      <c r="T420" s="50">
        <v>39.315300212283546</v>
      </c>
      <c r="U420" s="306">
        <v>-130.7511650253</v>
      </c>
      <c r="V420" s="50">
        <v>-129.66833602803854</v>
      </c>
      <c r="W420" s="50">
        <v>-128.5944745886336</v>
      </c>
      <c r="X420" s="50">
        <v>-127.52950644134762</v>
      </c>
      <c r="Y420" s="50">
        <v>-126.47335793547973</v>
      </c>
      <c r="Z420" s="50">
        <v>-125.42595603029076</v>
      </c>
    </row>
    <row r="421" spans="1:27" x14ac:dyDescent="0.25">
      <c r="A421" t="str">
        <f t="shared" si="15"/>
        <v>23. Verv. andere niet-metaalhoudende minerale producten</v>
      </c>
      <c r="B421">
        <v>23</v>
      </c>
      <c r="C421" s="3" t="s">
        <v>155</v>
      </c>
      <c r="D421" s="206"/>
      <c r="E421" s="207">
        <v>0.99909120415449526</v>
      </c>
      <c r="F421" s="207">
        <v>0.99044896368007274</v>
      </c>
      <c r="G421" s="207">
        <v>0.99239044870112836</v>
      </c>
      <c r="H421" s="207">
        <v>1.0095848757271284</v>
      </c>
      <c r="I421" s="207">
        <v>1.0034047011065279</v>
      </c>
      <c r="J421" s="207">
        <v>1.0184665579119085</v>
      </c>
      <c r="K421" s="207">
        <v>1.015056381342901</v>
      </c>
      <c r="L421" s="207">
        <v>1.0241747143849018</v>
      </c>
      <c r="M421" s="207">
        <v>1.011031677554542</v>
      </c>
      <c r="N421" s="207">
        <v>0.96239868834995423</v>
      </c>
      <c r="O421" s="307">
        <v>1.0024597760118861</v>
      </c>
      <c r="P421" s="207">
        <v>1.0024597760118861</v>
      </c>
      <c r="Q421" s="207">
        <v>1.0024597760118861</v>
      </c>
      <c r="R421" s="207">
        <v>1.0024597760118861</v>
      </c>
      <c r="S421" s="207">
        <v>1.0024597760118859</v>
      </c>
      <c r="T421" s="207">
        <v>1.0024597760118865</v>
      </c>
      <c r="U421" s="307">
        <v>0.99171839886051161</v>
      </c>
      <c r="V421" s="207">
        <v>0.99171839886051161</v>
      </c>
      <c r="W421" s="207">
        <v>0.9917183988605115</v>
      </c>
      <c r="X421" s="207">
        <v>0.99171839886051161</v>
      </c>
      <c r="Y421" s="207">
        <v>0.99171839886051194</v>
      </c>
      <c r="Z421" s="207">
        <v>0.99171839886051161</v>
      </c>
    </row>
    <row r="422" spans="1:27" x14ac:dyDescent="0.25">
      <c r="A422" t="str">
        <f t="shared" si="15"/>
        <v>23. Verv. andere niet-metaalhoudende minerale producten</v>
      </c>
      <c r="B422">
        <v>23</v>
      </c>
      <c r="C422" s="3" t="s">
        <v>8</v>
      </c>
      <c r="D422" s="50">
        <v>38</v>
      </c>
      <c r="E422" s="50">
        <v>30</v>
      </c>
      <c r="F422" s="50">
        <v>27</v>
      </c>
      <c r="G422" s="50">
        <v>34</v>
      </c>
      <c r="H422" s="50">
        <v>36</v>
      </c>
      <c r="I422" s="50">
        <v>30</v>
      </c>
      <c r="J422" s="50">
        <v>32</v>
      </c>
      <c r="K422" s="50">
        <v>33</v>
      </c>
      <c r="L422" s="50">
        <v>42</v>
      </c>
      <c r="M422" s="50">
        <v>60</v>
      </c>
      <c r="N422" s="50">
        <v>28.491620930219828</v>
      </c>
      <c r="O422" s="306">
        <v>30.149528663019609</v>
      </c>
      <c r="P422" s="50">
        <v>32.735275973640462</v>
      </c>
      <c r="Q422" s="50">
        <v>34.815923161390728</v>
      </c>
      <c r="R422" s="50">
        <v>36.550260493388699</v>
      </c>
      <c r="S422" s="50">
        <v>38.180820628936793</v>
      </c>
      <c r="T422" s="50">
        <v>37.878829263198952</v>
      </c>
      <c r="U422" s="306">
        <v>29.826475842292911</v>
      </c>
      <c r="V422" s="50">
        <v>32.037516052370769</v>
      </c>
      <c r="W422" s="50">
        <v>33.708712151266091</v>
      </c>
      <c r="X422" s="50">
        <v>35.008712318600573</v>
      </c>
      <c r="Y422" s="50">
        <v>36.178648074432417</v>
      </c>
      <c r="Z422" s="50">
        <v>35.50790410031783</v>
      </c>
    </row>
    <row r="423" spans="1:27" x14ac:dyDescent="0.25">
      <c r="A423" t="str">
        <f t="shared" si="15"/>
        <v>23. Verv. andere niet-metaalhoudende minerale producten</v>
      </c>
      <c r="B423">
        <v>23</v>
      </c>
      <c r="C423" s="3" t="s">
        <v>9</v>
      </c>
      <c r="D423" s="50">
        <v>679</v>
      </c>
      <c r="E423" s="50">
        <v>626</v>
      </c>
      <c r="F423" s="50">
        <v>591</v>
      </c>
      <c r="G423" s="50">
        <v>568</v>
      </c>
      <c r="H423" s="50">
        <v>570</v>
      </c>
      <c r="I423" s="50">
        <v>557</v>
      </c>
      <c r="J423" s="50">
        <v>533</v>
      </c>
      <c r="K423" s="50">
        <v>630</v>
      </c>
      <c r="L423" s="50">
        <v>706</v>
      </c>
      <c r="M423" s="50">
        <v>726</v>
      </c>
      <c r="N423" s="50">
        <v>486.87615213906037</v>
      </c>
      <c r="O423" s="306">
        <v>515.20713897635176</v>
      </c>
      <c r="P423" s="50">
        <v>559.39341760480636</v>
      </c>
      <c r="Q423" s="50">
        <v>594.94834440984255</v>
      </c>
      <c r="R423" s="50">
        <v>624.58539064116712</v>
      </c>
      <c r="S423" s="50">
        <v>652.44905085801952</v>
      </c>
      <c r="T423" s="50">
        <v>647.288502271129</v>
      </c>
      <c r="U423" s="306">
        <v>509.68668386857451</v>
      </c>
      <c r="V423" s="50">
        <v>547.46981850819225</v>
      </c>
      <c r="W423" s="50">
        <v>576.02788223130392</v>
      </c>
      <c r="X423" s="50">
        <v>598.24280221785398</v>
      </c>
      <c r="Y423" s="50">
        <v>618.23512980231749</v>
      </c>
      <c r="Z423" s="50">
        <v>606.77318995736482</v>
      </c>
    </row>
    <row r="424" spans="1:27" x14ac:dyDescent="0.25">
      <c r="A424" t="str">
        <f t="shared" si="15"/>
        <v>23. Verv. andere niet-metaalhoudende minerale producten</v>
      </c>
      <c r="B424">
        <v>23</v>
      </c>
      <c r="C424" s="3" t="s">
        <v>10</v>
      </c>
      <c r="D424" s="50">
        <v>1444</v>
      </c>
      <c r="E424" s="50">
        <v>1393</v>
      </c>
      <c r="F424" s="50">
        <v>1404</v>
      </c>
      <c r="G424" s="50">
        <v>1300</v>
      </c>
      <c r="H424" s="50">
        <v>1300</v>
      </c>
      <c r="I424" s="50">
        <v>1290</v>
      </c>
      <c r="J424" s="50">
        <v>1307</v>
      </c>
      <c r="K424" s="50">
        <v>1340</v>
      </c>
      <c r="L424" s="50">
        <v>1364</v>
      </c>
      <c r="M424" s="50">
        <v>1372</v>
      </c>
      <c r="N424" s="50">
        <v>1063.6347106380958</v>
      </c>
      <c r="O424" s="306">
        <v>1125.5268794255442</v>
      </c>
      <c r="P424" s="50">
        <v>1222.0566837231415</v>
      </c>
      <c r="Q424" s="50">
        <v>1299.7303469697081</v>
      </c>
      <c r="R424" s="50">
        <v>1364.4757467062288</v>
      </c>
      <c r="S424" s="50">
        <v>1425.3469888935133</v>
      </c>
      <c r="T424" s="50">
        <v>1414.073200726162</v>
      </c>
      <c r="U424" s="306">
        <v>1113.4668357258188</v>
      </c>
      <c r="V424" s="50">
        <v>1196.0082650048028</v>
      </c>
      <c r="W424" s="50">
        <v>1258.3965083210221</v>
      </c>
      <c r="X424" s="50">
        <v>1306.927453794387</v>
      </c>
      <c r="Y424" s="50">
        <v>1350.6029007676234</v>
      </c>
      <c r="Z424" s="50">
        <v>1325.5630276566164</v>
      </c>
    </row>
    <row r="425" spans="1:27" x14ac:dyDescent="0.25">
      <c r="A425" t="str">
        <f t="shared" si="15"/>
        <v>23. Verv. andere niet-metaalhoudende minerale producten</v>
      </c>
      <c r="B425">
        <v>23</v>
      </c>
      <c r="C425" s="3" t="s">
        <v>11</v>
      </c>
      <c r="D425" s="50">
        <v>1814</v>
      </c>
      <c r="E425" s="50">
        <v>1800</v>
      </c>
      <c r="F425" s="50">
        <v>1722</v>
      </c>
      <c r="G425" s="50">
        <v>1757</v>
      </c>
      <c r="H425" s="50">
        <v>1692</v>
      </c>
      <c r="I425" s="50">
        <v>1689</v>
      </c>
      <c r="J425" s="50">
        <v>1732</v>
      </c>
      <c r="K425" s="50">
        <v>1774</v>
      </c>
      <c r="L425" s="50">
        <v>1797</v>
      </c>
      <c r="M425" s="50">
        <v>1786</v>
      </c>
      <c r="N425" s="50">
        <v>1757.3036834689567</v>
      </c>
      <c r="O425" s="306">
        <v>1647.0462513916339</v>
      </c>
      <c r="P425" s="50">
        <v>1577.8611567622374</v>
      </c>
      <c r="Q425" s="50">
        <v>1495.2502712226585</v>
      </c>
      <c r="R425" s="50">
        <v>1482.2243480114064</v>
      </c>
      <c r="S425" s="50">
        <v>1479.9249063315976</v>
      </c>
      <c r="T425" s="50">
        <v>1568.3946131114856</v>
      </c>
      <c r="U425" s="306">
        <v>1629.3981168776108</v>
      </c>
      <c r="V425" s="50">
        <v>1544.2286840314991</v>
      </c>
      <c r="W425" s="50">
        <v>1447.6985358998543</v>
      </c>
      <c r="X425" s="50">
        <v>1419.7098759540304</v>
      </c>
      <c r="Y425" s="50">
        <v>1402.3187946405635</v>
      </c>
      <c r="Z425" s="50">
        <v>1470.225099272629</v>
      </c>
    </row>
    <row r="426" spans="1:27" x14ac:dyDescent="0.25">
      <c r="A426" t="str">
        <f t="shared" si="15"/>
        <v>23. Verv. andere niet-metaalhoudende minerale producten</v>
      </c>
      <c r="B426">
        <v>23</v>
      </c>
      <c r="C426" s="3" t="s">
        <v>12</v>
      </c>
      <c r="D426" s="50">
        <v>1888</v>
      </c>
      <c r="E426" s="50">
        <v>1886</v>
      </c>
      <c r="F426" s="50">
        <v>1894</v>
      </c>
      <c r="G426" s="50">
        <v>1902</v>
      </c>
      <c r="H426" s="50">
        <v>1973</v>
      </c>
      <c r="I426" s="50">
        <v>1968</v>
      </c>
      <c r="J426" s="50">
        <v>2026</v>
      </c>
      <c r="K426" s="50">
        <v>2009</v>
      </c>
      <c r="L426" s="50">
        <v>2040</v>
      </c>
      <c r="M426" s="50">
        <v>2085</v>
      </c>
      <c r="N426" s="50">
        <v>2062.9217153766012</v>
      </c>
      <c r="O426" s="306">
        <v>2008.1512006826947</v>
      </c>
      <c r="P426" s="50">
        <v>1998.1816391066654</v>
      </c>
      <c r="Q426" s="50">
        <v>2010.8292674846871</v>
      </c>
      <c r="R426" s="50">
        <v>1959.611837619168</v>
      </c>
      <c r="S426" s="50">
        <v>1928.1260360680485</v>
      </c>
      <c r="T426" s="50">
        <v>1807.1508014184333</v>
      </c>
      <c r="U426" s="306">
        <v>1986.6338191979912</v>
      </c>
      <c r="V426" s="50">
        <v>1955.5899388164971</v>
      </c>
      <c r="W426" s="50">
        <v>1946.8811626442914</v>
      </c>
      <c r="X426" s="50">
        <v>1876.9630134850231</v>
      </c>
      <c r="Y426" s="50">
        <v>1827.0166055359305</v>
      </c>
      <c r="Z426" s="50">
        <v>1694.0369752641898</v>
      </c>
    </row>
    <row r="427" spans="1:27" x14ac:dyDescent="0.25">
      <c r="A427" t="str">
        <f t="shared" si="15"/>
        <v>23. Verv. andere niet-metaalhoudende minerale producten</v>
      </c>
      <c r="B427">
        <v>23</v>
      </c>
      <c r="C427" s="3" t="s">
        <v>13</v>
      </c>
      <c r="D427" s="50">
        <v>2283</v>
      </c>
      <c r="E427" s="50">
        <v>2222</v>
      </c>
      <c r="F427" s="50">
        <v>2061</v>
      </c>
      <c r="G427" s="50">
        <v>1984</v>
      </c>
      <c r="H427" s="50">
        <v>1899</v>
      </c>
      <c r="I427" s="50">
        <v>1900</v>
      </c>
      <c r="J427" s="50">
        <v>1969</v>
      </c>
      <c r="K427" s="50">
        <v>2075</v>
      </c>
      <c r="L427" s="50">
        <v>2191</v>
      </c>
      <c r="M427" s="50">
        <v>2242</v>
      </c>
      <c r="N427" s="50">
        <v>2269.723250300774</v>
      </c>
      <c r="O427" s="306">
        <v>2343.3619695821835</v>
      </c>
      <c r="P427" s="50">
        <v>2316.4105668162456</v>
      </c>
      <c r="Q427" s="50">
        <v>2281.1657142648996</v>
      </c>
      <c r="R427" s="50">
        <v>2287.6767533236089</v>
      </c>
      <c r="S427" s="50">
        <v>2263.452303210318</v>
      </c>
      <c r="T427" s="50">
        <v>2203.3577069355847</v>
      </c>
      <c r="U427" s="306">
        <v>2318.2527978031339</v>
      </c>
      <c r="V427" s="50">
        <v>2267.0357438872725</v>
      </c>
      <c r="W427" s="50">
        <v>2208.6204083988264</v>
      </c>
      <c r="X427" s="50">
        <v>2191.1914239172866</v>
      </c>
      <c r="Y427" s="50">
        <v>2144.7586238900053</v>
      </c>
      <c r="Z427" s="50">
        <v>2065.4443571352786</v>
      </c>
    </row>
    <row r="428" spans="1:27" x14ac:dyDescent="0.25">
      <c r="A428" t="str">
        <f t="shared" si="15"/>
        <v>23. Verv. andere niet-metaalhoudende minerale producten</v>
      </c>
      <c r="B428">
        <v>23</v>
      </c>
      <c r="C428" s="41" t="s">
        <v>14</v>
      </c>
      <c r="D428" s="50">
        <v>2675</v>
      </c>
      <c r="E428" s="50">
        <v>2618</v>
      </c>
      <c r="F428" s="50">
        <v>2475</v>
      </c>
      <c r="G428" s="50">
        <v>2365</v>
      </c>
      <c r="H428" s="50">
        <v>2350</v>
      </c>
      <c r="I428" s="50">
        <v>2219</v>
      </c>
      <c r="J428" s="50">
        <v>2154</v>
      </c>
      <c r="K428" s="50">
        <v>2046</v>
      </c>
      <c r="L428" s="50">
        <v>2049</v>
      </c>
      <c r="M428" s="50">
        <v>2029</v>
      </c>
      <c r="N428" s="50">
        <v>2100.6146059785442</v>
      </c>
      <c r="O428" s="306">
        <v>2205.334005917688</v>
      </c>
      <c r="P428" s="50">
        <v>2336.4981071035613</v>
      </c>
      <c r="Q428" s="50">
        <v>2427.6428328390389</v>
      </c>
      <c r="R428" s="50">
        <v>2459.9382642453384</v>
      </c>
      <c r="S428" s="50">
        <v>2490.3564106432536</v>
      </c>
      <c r="T428" s="50">
        <v>2571.1533345015769</v>
      </c>
      <c r="U428" s="306">
        <v>2181.7038066127811</v>
      </c>
      <c r="V428" s="50">
        <v>2286.6951136425705</v>
      </c>
      <c r="W428" s="50">
        <v>2350.4392825925188</v>
      </c>
      <c r="X428" s="50">
        <v>2356.1876126726884</v>
      </c>
      <c r="Y428" s="50">
        <v>2359.7640563095961</v>
      </c>
      <c r="Z428" s="50">
        <v>2410.2187898767224</v>
      </c>
      <c r="AA428" s="8"/>
    </row>
    <row r="429" spans="1:27" x14ac:dyDescent="0.25">
      <c r="A429" t="str">
        <f t="shared" si="15"/>
        <v>23. Verv. andere niet-metaalhoudende minerale producten</v>
      </c>
      <c r="B429">
        <v>23</v>
      </c>
      <c r="C429" s="41" t="s">
        <v>15</v>
      </c>
      <c r="D429" s="50">
        <v>2591</v>
      </c>
      <c r="E429" s="50">
        <v>2700</v>
      </c>
      <c r="F429" s="50">
        <v>2738</v>
      </c>
      <c r="G429" s="50">
        <v>2700</v>
      </c>
      <c r="H429" s="50">
        <v>2697</v>
      </c>
      <c r="I429" s="50">
        <v>2597</v>
      </c>
      <c r="J429" s="50">
        <v>2526</v>
      </c>
      <c r="K429" s="50">
        <v>2466</v>
      </c>
      <c r="L429" s="50">
        <v>2420</v>
      </c>
      <c r="M429" s="50">
        <v>2399</v>
      </c>
      <c r="N429" s="50">
        <v>2304.1330266467326</v>
      </c>
      <c r="O429" s="306">
        <v>2200.7837244661341</v>
      </c>
      <c r="P429" s="50">
        <v>2125.8689147544028</v>
      </c>
      <c r="Q429" s="50">
        <v>2116.4727358814139</v>
      </c>
      <c r="R429" s="50">
        <v>2103.4007313489051</v>
      </c>
      <c r="S429" s="50">
        <v>2179.9616233116903</v>
      </c>
      <c r="T429" s="50">
        <v>2287.3091914519118</v>
      </c>
      <c r="U429" s="306">
        <v>2177.2022815207192</v>
      </c>
      <c r="V429" s="50">
        <v>2080.5555308751045</v>
      </c>
      <c r="W429" s="50">
        <v>2049.1649725647972</v>
      </c>
      <c r="X429" s="50">
        <v>2014.6874495695408</v>
      </c>
      <c r="Y429" s="50">
        <v>2065.6461303450578</v>
      </c>
      <c r="Z429" s="50">
        <v>2144.1411204531769</v>
      </c>
    </row>
    <row r="430" spans="1:27" x14ac:dyDescent="0.25">
      <c r="A430" t="str">
        <f t="shared" si="15"/>
        <v>23. Verv. andere niet-metaalhoudende minerale producten</v>
      </c>
      <c r="B430">
        <v>23</v>
      </c>
      <c r="C430" s="41" t="s">
        <v>16</v>
      </c>
      <c r="D430" s="50">
        <v>1510</v>
      </c>
      <c r="E430" s="50">
        <v>1598</v>
      </c>
      <c r="F430" s="50">
        <v>1779</v>
      </c>
      <c r="G430" s="50">
        <v>1925</v>
      </c>
      <c r="H430" s="50">
        <v>2137</v>
      </c>
      <c r="I430" s="50">
        <v>2379</v>
      </c>
      <c r="J430" s="50">
        <v>2510</v>
      </c>
      <c r="K430" s="50">
        <v>2562</v>
      </c>
      <c r="L430" s="50">
        <v>2657</v>
      </c>
      <c r="M430" s="50">
        <v>2644</v>
      </c>
      <c r="N430" s="50">
        <v>2521.3382971330466</v>
      </c>
      <c r="O430" s="306">
        <v>2404.5542011890984</v>
      </c>
      <c r="P430" s="50">
        <v>2292.1720776987604</v>
      </c>
      <c r="Q430" s="50">
        <v>2221.3274995152292</v>
      </c>
      <c r="R430" s="50">
        <v>2189.3372643941188</v>
      </c>
      <c r="S430" s="50">
        <v>2102.2516704779323</v>
      </c>
      <c r="T430" s="50">
        <v>2005.1787179486946</v>
      </c>
      <c r="U430" s="306">
        <v>2378.7893533877759</v>
      </c>
      <c r="V430" s="50">
        <v>2243.3139037289079</v>
      </c>
      <c r="W430" s="50">
        <v>2150.6851599984875</v>
      </c>
      <c r="X430" s="50">
        <v>2096.9995130795114</v>
      </c>
      <c r="Y430" s="50">
        <v>1992.0112270312588</v>
      </c>
      <c r="Z430" s="50">
        <v>1879.669857961906</v>
      </c>
    </row>
    <row r="431" spans="1:27" x14ac:dyDescent="0.25">
      <c r="A431" t="str">
        <f t="shared" si="15"/>
        <v>23. Verv. andere niet-metaalhoudende minerale producten</v>
      </c>
      <c r="B431">
        <v>23</v>
      </c>
      <c r="C431" s="41" t="s">
        <v>17</v>
      </c>
      <c r="D431" s="50">
        <v>427</v>
      </c>
      <c r="E431" s="50">
        <v>462</v>
      </c>
      <c r="F431" s="50">
        <v>500</v>
      </c>
      <c r="G431" s="50">
        <v>533</v>
      </c>
      <c r="H431" s="50">
        <v>555</v>
      </c>
      <c r="I431" s="50">
        <v>625</v>
      </c>
      <c r="J431" s="50">
        <v>739</v>
      </c>
      <c r="K431" s="50">
        <v>829</v>
      </c>
      <c r="L431" s="50">
        <v>880</v>
      </c>
      <c r="M431" s="50">
        <v>970</v>
      </c>
      <c r="N431" s="50">
        <v>1085.8062626331612</v>
      </c>
      <c r="O431" s="306">
        <v>1155.7888319683234</v>
      </c>
      <c r="P431" s="50">
        <v>1193.5033807707305</v>
      </c>
      <c r="Q431" s="50">
        <v>1189.0161698226798</v>
      </c>
      <c r="R431" s="50">
        <v>1159.6707276137936</v>
      </c>
      <c r="S431" s="50">
        <v>1108.8348965377506</v>
      </c>
      <c r="T431" s="50">
        <v>1058.8025154394579</v>
      </c>
      <c r="U431" s="306">
        <v>1143.4045308236846</v>
      </c>
      <c r="V431" s="50">
        <v>1168.0635822588115</v>
      </c>
      <c r="W431" s="50">
        <v>1151.2032476048437</v>
      </c>
      <c r="X431" s="50">
        <v>1110.7603157760516</v>
      </c>
      <c r="Y431" s="50">
        <v>1050.6884564991619</v>
      </c>
      <c r="Z431" s="50">
        <v>992.52957154950104</v>
      </c>
    </row>
    <row r="432" spans="1:27" x14ac:dyDescent="0.25">
      <c r="A432" t="str">
        <f t="shared" si="15"/>
        <v>23. Verv. andere niet-metaalhoudende minerale producten</v>
      </c>
      <c r="B432">
        <v>23</v>
      </c>
      <c r="C432" s="41" t="s">
        <v>156</v>
      </c>
      <c r="D432" s="50">
        <v>56</v>
      </c>
      <c r="E432" s="50">
        <v>56</v>
      </c>
      <c r="F432" s="50">
        <v>53</v>
      </c>
      <c r="G432" s="50">
        <v>60</v>
      </c>
      <c r="H432" s="50">
        <v>64</v>
      </c>
      <c r="I432" s="50">
        <v>71</v>
      </c>
      <c r="J432" s="50">
        <v>80</v>
      </c>
      <c r="K432" s="50">
        <v>79</v>
      </c>
      <c r="L432" s="50">
        <v>80</v>
      </c>
      <c r="M432" s="50">
        <v>92</v>
      </c>
      <c r="N432" s="50">
        <v>107.30715713580979</v>
      </c>
      <c r="O432" s="306">
        <v>191.08206394693855</v>
      </c>
      <c r="P432" s="50">
        <v>211.23541589739918</v>
      </c>
      <c r="Q432" s="50">
        <v>233.74413178838108</v>
      </c>
      <c r="R432" s="50">
        <v>276.59451080846975</v>
      </c>
      <c r="S432" s="50">
        <v>314.39995891790414</v>
      </c>
      <c r="T432" s="50">
        <v>422.01255302360443</v>
      </c>
      <c r="U432" s="306">
        <v>189.0346156953164</v>
      </c>
      <c r="V432" s="50">
        <v>206.73288452162629</v>
      </c>
      <c r="W432" s="50">
        <v>226.31063433181754</v>
      </c>
      <c r="X432" s="50">
        <v>264.92882751271418</v>
      </c>
      <c r="Y432" s="50">
        <v>297.91306946624968</v>
      </c>
      <c r="Z432" s="50">
        <v>395.59779310420362</v>
      </c>
    </row>
    <row r="433" spans="1:26" x14ac:dyDescent="0.25">
      <c r="A433" t="str">
        <f t="shared" si="15"/>
        <v>23. Verv. andere niet-metaalhoudende minerale producten</v>
      </c>
      <c r="B433">
        <v>23</v>
      </c>
      <c r="C433" s="41" t="s">
        <v>6</v>
      </c>
      <c r="D433" s="50">
        <v>1993</v>
      </c>
      <c r="E433" s="50">
        <v>2116</v>
      </c>
      <c r="F433" s="50">
        <v>2332</v>
      </c>
      <c r="G433" s="50">
        <v>2518</v>
      </c>
      <c r="H433" s="50">
        <v>2756</v>
      </c>
      <c r="I433" s="50">
        <v>3075</v>
      </c>
      <c r="J433" s="50">
        <v>3329</v>
      </c>
      <c r="K433" s="50">
        <v>3470</v>
      </c>
      <c r="L433" s="50">
        <v>3617</v>
      </c>
      <c r="M433" s="50">
        <v>3706</v>
      </c>
      <c r="N433" s="50">
        <v>3714.4517169020173</v>
      </c>
      <c r="O433" s="306">
        <v>3751.4250971043602</v>
      </c>
      <c r="P433" s="50">
        <v>3696.9108743668899</v>
      </c>
      <c r="Q433" s="50">
        <v>3644.0878011262903</v>
      </c>
      <c r="R433" s="50">
        <v>3625.6025028163822</v>
      </c>
      <c r="S433" s="50">
        <v>3525.486525933587</v>
      </c>
      <c r="T433" s="50">
        <v>3485.9937864117574</v>
      </c>
      <c r="U433" s="306">
        <v>3711.228499906777</v>
      </c>
      <c r="V433" s="50">
        <v>3618.1103705093456</v>
      </c>
      <c r="W433" s="50">
        <v>3528.1990419351487</v>
      </c>
      <c r="X433" s="50">
        <v>3472.688656368277</v>
      </c>
      <c r="Y433" s="50">
        <v>3340.6127529966707</v>
      </c>
      <c r="Z433" s="50">
        <v>3267.7972226156107</v>
      </c>
    </row>
    <row r="434" spans="1:26" x14ac:dyDescent="0.25">
      <c r="A434" t="str">
        <f t="shared" si="15"/>
        <v>23. Verv. andere niet-metaalhoudende minerale producten</v>
      </c>
      <c r="B434">
        <v>23</v>
      </c>
      <c r="C434" s="41" t="s">
        <v>157</v>
      </c>
      <c r="D434" s="207">
        <v>1.0105870509612911</v>
      </c>
      <c r="E434" s="206"/>
      <c r="F434" s="206"/>
      <c r="G434" s="206"/>
      <c r="H434" s="206"/>
      <c r="I434" s="206"/>
      <c r="J434" s="206"/>
      <c r="K434" s="206"/>
      <c r="L434" s="206"/>
      <c r="M434" s="206"/>
      <c r="N434" s="206"/>
      <c r="O434" s="308"/>
      <c r="P434" s="206"/>
      <c r="Q434" s="206"/>
      <c r="R434" s="206"/>
      <c r="S434" s="206"/>
      <c r="T434" s="206"/>
      <c r="U434" s="308"/>
      <c r="V434" s="206"/>
      <c r="W434" s="206"/>
      <c r="X434" s="206"/>
      <c r="Y434" s="206"/>
      <c r="Z434" s="206"/>
    </row>
    <row r="435" spans="1:26" x14ac:dyDescent="0.25">
      <c r="A435" t="str">
        <f t="shared" si="15"/>
        <v>23. Verv. andere niet-metaalhoudende minerale producten</v>
      </c>
      <c r="B435">
        <v>23</v>
      </c>
      <c r="C435" s="41" t="s">
        <v>158</v>
      </c>
      <c r="D435" s="206"/>
      <c r="E435" s="207">
        <v>5.7479234033979143E-3</v>
      </c>
      <c r="F435" s="207">
        <v>1.0069043640609177E-2</v>
      </c>
      <c r="G435" s="207">
        <v>9.0983011300813654E-3</v>
      </c>
      <c r="H435" s="207">
        <v>5.0108761708134164E-4</v>
      </c>
      <c r="I435" s="207">
        <v>3.5911749273815907E-3</v>
      </c>
      <c r="J435" s="207">
        <v>-3.9397534753087271E-3</v>
      </c>
      <c r="K435" s="207">
        <v>-2.234665190804952E-3</v>
      </c>
      <c r="L435" s="207">
        <v>-6.7938317118053648E-3</v>
      </c>
      <c r="M435" s="207">
        <v>-2.2231329662547594E-4</v>
      </c>
      <c r="N435" s="207">
        <v>2.4094181305668427E-2</v>
      </c>
      <c r="O435" s="307">
        <v>4.0636374747025084E-3</v>
      </c>
      <c r="P435" s="207">
        <v>4.0636374747025084E-3</v>
      </c>
      <c r="Q435" s="207">
        <v>4.0636374747025084E-3</v>
      </c>
      <c r="R435" s="207">
        <v>4.0636374747025084E-3</v>
      </c>
      <c r="S435" s="207">
        <v>4.0636374747026194E-3</v>
      </c>
      <c r="T435" s="207">
        <v>4.0636374747022863E-3</v>
      </c>
      <c r="U435" s="307">
        <v>9.4343260503897408E-3</v>
      </c>
      <c r="V435" s="207">
        <v>9.4343260503897408E-3</v>
      </c>
      <c r="W435" s="207">
        <v>9.4343260503897963E-3</v>
      </c>
      <c r="X435" s="207">
        <v>9.4343260503897408E-3</v>
      </c>
      <c r="Y435" s="207">
        <v>9.4343260503895743E-3</v>
      </c>
      <c r="Z435" s="207">
        <v>9.4343260503897408E-3</v>
      </c>
    </row>
    <row r="436" spans="1:26" x14ac:dyDescent="0.25">
      <c r="A436" t="str">
        <f t="shared" si="15"/>
        <v>23. Verv. andere niet-metaalhoudende minerale producten</v>
      </c>
      <c r="B436">
        <v>23</v>
      </c>
      <c r="C436" s="41" t="s">
        <v>159</v>
      </c>
      <c r="D436" s="208"/>
      <c r="E436" s="50">
        <v>13.459226752710666</v>
      </c>
      <c r="F436" s="50">
        <v>10.755338938203707</v>
      </c>
      <c r="G436" s="50">
        <v>9.6535949965990842</v>
      </c>
      <c r="H436" s="50">
        <v>11.864073625164254</v>
      </c>
      <c r="I436" s="50">
        <v>12.673203452168254</v>
      </c>
      <c r="J436" s="50">
        <v>10.335075024726169</v>
      </c>
      <c r="K436" s="50">
        <v>11.078642851478701</v>
      </c>
      <c r="L436" s="50">
        <v>11.274397945394398</v>
      </c>
      <c r="M436" s="50">
        <v>14.625237522121333</v>
      </c>
      <c r="N436" s="50">
        <v>22.352186136310969</v>
      </c>
      <c r="O436" s="306">
        <v>10.043464244100083</v>
      </c>
      <c r="P436" s="50">
        <v>10.62788648793004</v>
      </c>
      <c r="Q436" s="50">
        <v>11.539377649563226</v>
      </c>
      <c r="R436" s="50">
        <v>12.27281804194865</v>
      </c>
      <c r="S436" s="50">
        <v>12.884182169801916</v>
      </c>
      <c r="T436" s="50">
        <v>13.458964224474771</v>
      </c>
      <c r="U436" s="306">
        <v>10.196483867132825</v>
      </c>
      <c r="V436" s="50">
        <v>10.674197178328813</v>
      </c>
      <c r="W436" s="50">
        <v>11.465476687727612</v>
      </c>
      <c r="X436" s="50">
        <v>12.063558632694368</v>
      </c>
      <c r="Y436" s="50">
        <v>12.528798247034329</v>
      </c>
      <c r="Z436" s="50">
        <v>12.947490854560517</v>
      </c>
    </row>
    <row r="437" spans="1:26" x14ac:dyDescent="0.25">
      <c r="A437" t="str">
        <f t="shared" si="15"/>
        <v>23. Verv. andere niet-metaalhoudende minerale producten</v>
      </c>
      <c r="B437">
        <v>23</v>
      </c>
      <c r="C437" s="41" t="s">
        <v>160</v>
      </c>
      <c r="D437" s="208"/>
      <c r="E437" s="50">
        <v>161.59339000479997</v>
      </c>
      <c r="F437" s="50">
        <v>151.68508333477521</v>
      </c>
      <c r="G437" s="50">
        <v>142.63057911693647</v>
      </c>
      <c r="H437" s="50">
        <v>132.19659480316068</v>
      </c>
      <c r="I437" s="50">
        <v>134.42342553764857</v>
      </c>
      <c r="J437" s="50">
        <v>127.16290099280721</v>
      </c>
      <c r="K437" s="50">
        <v>122.59252162326393</v>
      </c>
      <c r="L437" s="50">
        <v>142.03070562208171</v>
      </c>
      <c r="M437" s="50">
        <v>163.80406052364032</v>
      </c>
      <c r="N437" s="50">
        <v>186.09817726279917</v>
      </c>
      <c r="O437" s="306">
        <v>115.0503117700902</v>
      </c>
      <c r="P437" s="50">
        <v>121.74500990649375</v>
      </c>
      <c r="Q437" s="50">
        <v>132.18636159280882</v>
      </c>
      <c r="R437" s="50">
        <v>140.58809865861156</v>
      </c>
      <c r="S437" s="50">
        <v>147.59142259197318</v>
      </c>
      <c r="T437" s="50">
        <v>154.17569003025392</v>
      </c>
      <c r="U437" s="306">
        <v>117.66517195815801</v>
      </c>
      <c r="V437" s="50">
        <v>123.17787806754187</v>
      </c>
      <c r="W437" s="50">
        <v>132.30906885385724</v>
      </c>
      <c r="X437" s="50">
        <v>139.210802413837</v>
      </c>
      <c r="Y437" s="50">
        <v>144.57956481628776</v>
      </c>
      <c r="Z437" s="50">
        <v>149.41118503990035</v>
      </c>
    </row>
    <row r="438" spans="1:26" x14ac:dyDescent="0.25">
      <c r="A438" t="str">
        <f t="shared" si="15"/>
        <v>23. Verv. andere niet-metaalhoudende minerale producten</v>
      </c>
      <c r="B438">
        <v>23</v>
      </c>
      <c r="C438" s="41" t="s">
        <v>161</v>
      </c>
      <c r="D438" s="208"/>
      <c r="E438" s="50">
        <v>275.44460854829663</v>
      </c>
      <c r="F438" s="50">
        <v>271.73562222712309</v>
      </c>
      <c r="G438" s="50">
        <v>272.51849431843561</v>
      </c>
      <c r="H438" s="50">
        <v>241.15556161683665</v>
      </c>
      <c r="I438" s="50">
        <v>245.17267512022698</v>
      </c>
      <c r="J438" s="50">
        <v>233.57183382598549</v>
      </c>
      <c r="K438" s="50">
        <v>238.87846264409686</v>
      </c>
      <c r="L438" s="50">
        <v>238.80054084280036</v>
      </c>
      <c r="M438" s="50">
        <v>252.04111657321559</v>
      </c>
      <c r="N438" s="50">
        <v>286.88159418558757</v>
      </c>
      <c r="O438" s="306">
        <v>201.09804091701511</v>
      </c>
      <c r="P438" s="50">
        <v>212.79979694920988</v>
      </c>
      <c r="Q438" s="50">
        <v>231.05038085757451</v>
      </c>
      <c r="R438" s="50">
        <v>245.7358939886397</v>
      </c>
      <c r="S438" s="50">
        <v>257.97710134599686</v>
      </c>
      <c r="T438" s="50">
        <v>269.48583402425243</v>
      </c>
      <c r="U438" s="306">
        <v>206.81049170614352</v>
      </c>
      <c r="V438" s="50">
        <v>216.49972635510619</v>
      </c>
      <c r="W438" s="50">
        <v>232.54887688073518</v>
      </c>
      <c r="X438" s="50">
        <v>244.67949197618395</v>
      </c>
      <c r="Y438" s="50">
        <v>254.11572849227994</v>
      </c>
      <c r="Z438" s="50">
        <v>262.60787393815588</v>
      </c>
    </row>
    <row r="439" spans="1:26" x14ac:dyDescent="0.25">
      <c r="A439" t="str">
        <f t="shared" si="15"/>
        <v>23. Verv. andere niet-metaalhoudende minerale producten</v>
      </c>
      <c r="B439">
        <v>23</v>
      </c>
      <c r="C439" s="41" t="s">
        <v>162</v>
      </c>
      <c r="D439" s="208"/>
      <c r="E439" s="50">
        <v>268.6462364027559</v>
      </c>
      <c r="F439" s="50">
        <v>274.35090811659472</v>
      </c>
      <c r="G439" s="50">
        <v>260.79075016174676</v>
      </c>
      <c r="H439" s="50">
        <v>250.98607102269324</v>
      </c>
      <c r="I439" s="50">
        <v>246.92929976681796</v>
      </c>
      <c r="J439" s="50">
        <v>233.77174378728606</v>
      </c>
      <c r="K439" s="50">
        <v>242.67651678062521</v>
      </c>
      <c r="L439" s="50">
        <v>240.4733207908383</v>
      </c>
      <c r="M439" s="50">
        <v>255.40008818685641</v>
      </c>
      <c r="N439" s="50">
        <v>297.26596358992816</v>
      </c>
      <c r="O439" s="306">
        <v>257.28993395522792</v>
      </c>
      <c r="P439" s="50">
        <v>241.14694871931917</v>
      </c>
      <c r="Q439" s="50">
        <v>231.0174369022468</v>
      </c>
      <c r="R439" s="50">
        <v>218.92223134135969</v>
      </c>
      <c r="S439" s="50">
        <v>217.01508293311596</v>
      </c>
      <c r="T439" s="50">
        <v>216.67841761823718</v>
      </c>
      <c r="U439" s="306">
        <v>266.72786477204772</v>
      </c>
      <c r="V439" s="50">
        <v>247.31404404754841</v>
      </c>
      <c r="W439" s="50">
        <v>234.38681855966601</v>
      </c>
      <c r="X439" s="50">
        <v>219.73523583125703</v>
      </c>
      <c r="Y439" s="50">
        <v>215.48704835210475</v>
      </c>
      <c r="Z439" s="50">
        <v>212.84738735983916</v>
      </c>
    </row>
    <row r="440" spans="1:26" x14ac:dyDescent="0.25">
      <c r="A440" t="str">
        <f t="shared" si="15"/>
        <v>23. Verv. andere niet-metaalhoudende minerale producten</v>
      </c>
      <c r="B440">
        <v>23</v>
      </c>
      <c r="C440" s="41" t="s">
        <v>163</v>
      </c>
      <c r="D440" s="208"/>
      <c r="E440" s="50">
        <v>225.58734040706739</v>
      </c>
      <c r="F440" s="50">
        <v>233.4980035341861</v>
      </c>
      <c r="G440" s="50">
        <v>232.64986474219103</v>
      </c>
      <c r="H440" s="50">
        <v>217.28064622332533</v>
      </c>
      <c r="I440" s="50">
        <v>231.48828537501046</v>
      </c>
      <c r="J440" s="50">
        <v>216.08077792024167</v>
      </c>
      <c r="K440" s="50">
        <v>225.90352109327134</v>
      </c>
      <c r="L440" s="50">
        <v>214.84861761645831</v>
      </c>
      <c r="M440" s="50">
        <v>231.5697501989107</v>
      </c>
      <c r="N440" s="50">
        <v>287.37779769908127</v>
      </c>
      <c r="O440" s="306">
        <v>243.01328008861341</v>
      </c>
      <c r="P440" s="50">
        <v>236.56128419914361</v>
      </c>
      <c r="Q440" s="50">
        <v>235.38686451972598</v>
      </c>
      <c r="R440" s="50">
        <v>236.87676189904741</v>
      </c>
      <c r="S440" s="50">
        <v>230.84332130042748</v>
      </c>
      <c r="T440" s="50">
        <v>227.13427705792157</v>
      </c>
      <c r="U440" s="306">
        <v>254.09259017792365</v>
      </c>
      <c r="V440" s="50">
        <v>244.69611672245429</v>
      </c>
      <c r="W440" s="50">
        <v>240.87240401609634</v>
      </c>
      <c r="X440" s="50">
        <v>239.79973340606702</v>
      </c>
      <c r="Y440" s="50">
        <v>231.18782947975527</v>
      </c>
      <c r="Z440" s="50">
        <v>225.03586933930433</v>
      </c>
    </row>
    <row r="441" spans="1:26" x14ac:dyDescent="0.25">
      <c r="A441" t="str">
        <f t="shared" si="15"/>
        <v>23. Verv. andere niet-metaalhoudende minerale producten</v>
      </c>
      <c r="B441">
        <v>23</v>
      </c>
      <c r="C441" s="41" t="s">
        <v>164</v>
      </c>
      <c r="D441" s="208"/>
      <c r="E441" s="50">
        <v>243.15265063319546</v>
      </c>
      <c r="F441" s="50">
        <v>246.25732842549795</v>
      </c>
      <c r="G441" s="50">
        <v>226.41350035409707</v>
      </c>
      <c r="H441" s="50">
        <v>200.89770612069248</v>
      </c>
      <c r="I441" s="50">
        <v>198.15877334419312</v>
      </c>
      <c r="J441" s="50">
        <v>183.95435839084783</v>
      </c>
      <c r="K441" s="50">
        <v>193.99212497512445</v>
      </c>
      <c r="L441" s="50">
        <v>194.97531063874803</v>
      </c>
      <c r="M441" s="50">
        <v>220.27333208115164</v>
      </c>
      <c r="N441" s="50">
        <v>279.91822468015124</v>
      </c>
      <c r="O441" s="306">
        <v>237.91573738041814</v>
      </c>
      <c r="P441" s="50">
        <v>245.63465650206194</v>
      </c>
      <c r="Q441" s="50">
        <v>242.80957072931628</v>
      </c>
      <c r="R441" s="50">
        <v>239.11515332291819</v>
      </c>
      <c r="S441" s="50">
        <v>239.79765003636589</v>
      </c>
      <c r="T441" s="50">
        <v>237.25840746105334</v>
      </c>
      <c r="U441" s="306">
        <v>250.10571411078018</v>
      </c>
      <c r="V441" s="50">
        <v>255.45328991410437</v>
      </c>
      <c r="W441" s="50">
        <v>249.80957196629771</v>
      </c>
      <c r="X441" s="50">
        <v>243.37265980292148</v>
      </c>
      <c r="Y441" s="50">
        <v>241.45212230593614</v>
      </c>
      <c r="Z441" s="50">
        <v>236.33559164192391</v>
      </c>
    </row>
    <row r="442" spans="1:26" x14ac:dyDescent="0.25">
      <c r="A442" t="str">
        <f t="shared" si="15"/>
        <v>23. Verv. andere niet-metaalhoudende minerale producten</v>
      </c>
      <c r="B442">
        <v>23</v>
      </c>
      <c r="C442" s="41" t="s">
        <v>165</v>
      </c>
      <c r="D442" s="208"/>
      <c r="E442" s="50">
        <v>245.27256929125255</v>
      </c>
      <c r="F442" s="50">
        <v>251.35889330606551</v>
      </c>
      <c r="G442" s="50">
        <v>235.22661814301819</v>
      </c>
      <c r="H442" s="50">
        <v>204.43969182286122</v>
      </c>
      <c r="I442" s="50">
        <v>210.40473933722836</v>
      </c>
      <c r="J442" s="50">
        <v>181.96466416775348</v>
      </c>
      <c r="K442" s="50">
        <v>180.30722912261336</v>
      </c>
      <c r="L442" s="50">
        <v>161.93870053706146</v>
      </c>
      <c r="M442" s="50">
        <v>175.64118854474609</v>
      </c>
      <c r="N442" s="50">
        <v>223.26494722462328</v>
      </c>
      <c r="O442" s="306">
        <v>189.06874624635685</v>
      </c>
      <c r="P442" s="50">
        <v>198.49416183559177</v>
      </c>
      <c r="Q442" s="50">
        <v>210.29976962921702</v>
      </c>
      <c r="R442" s="50">
        <v>218.50337774120919</v>
      </c>
      <c r="S442" s="50">
        <v>221.41017307058397</v>
      </c>
      <c r="T442" s="50">
        <v>224.14800074550445</v>
      </c>
      <c r="U442" s="306">
        <v>200.35049311260755</v>
      </c>
      <c r="V442" s="50">
        <v>208.08454451210662</v>
      </c>
      <c r="W442" s="50">
        <v>218.09830909133407</v>
      </c>
      <c r="X442" s="50">
        <v>224.1780419684774</v>
      </c>
      <c r="Y442" s="50">
        <v>224.72630092224139</v>
      </c>
      <c r="Z442" s="50">
        <v>225.06741168297086</v>
      </c>
    </row>
    <row r="443" spans="1:26" x14ac:dyDescent="0.25">
      <c r="A443" t="str">
        <f t="shared" si="15"/>
        <v>23. Verv. andere niet-metaalhoudende minerale producten</v>
      </c>
      <c r="B443">
        <v>23</v>
      </c>
      <c r="C443" s="41" t="s">
        <v>166</v>
      </c>
      <c r="D443" s="206"/>
      <c r="E443" s="50">
        <v>169.53544149914447</v>
      </c>
      <c r="F443" s="50">
        <v>188.33460165617478</v>
      </c>
      <c r="G443" s="50">
        <v>188.32734379676987</v>
      </c>
      <c r="H443" s="50">
        <v>162.50112039264963</v>
      </c>
      <c r="I443" s="50">
        <v>170.65452906809313</v>
      </c>
      <c r="J443" s="50">
        <v>144.76913926073377</v>
      </c>
      <c r="K443" s="50">
        <v>145.11831437462476</v>
      </c>
      <c r="L443" s="50">
        <v>130.42841889358539</v>
      </c>
      <c r="M443" s="50">
        <v>143.89852214075992</v>
      </c>
      <c r="N443" s="50">
        <v>200.98508650779689</v>
      </c>
      <c r="O443" s="306">
        <v>146.88421780965049</v>
      </c>
      <c r="P443" s="50">
        <v>140.29589099153148</v>
      </c>
      <c r="Q443" s="50">
        <v>135.5202104645783</v>
      </c>
      <c r="R443" s="50">
        <v>134.92122144432756</v>
      </c>
      <c r="S443" s="50">
        <v>134.08790533854889</v>
      </c>
      <c r="T443" s="50">
        <v>138.96852056375889</v>
      </c>
      <c r="U443" s="306">
        <v>159.25899873272576</v>
      </c>
      <c r="V443" s="50">
        <v>150.48569304968237</v>
      </c>
      <c r="W443" s="50">
        <v>143.80558189264909</v>
      </c>
      <c r="X443" s="50">
        <v>141.6359029599025</v>
      </c>
      <c r="Y443" s="50">
        <v>139.25285661339842</v>
      </c>
      <c r="Z443" s="50">
        <v>142.77506144410697</v>
      </c>
    </row>
    <row r="444" spans="1:26" x14ac:dyDescent="0.25">
      <c r="A444" t="str">
        <f t="shared" si="15"/>
        <v>23. Verv. andere niet-metaalhoudende minerale producten</v>
      </c>
      <c r="B444">
        <v>23</v>
      </c>
      <c r="C444" s="41" t="s">
        <v>167</v>
      </c>
      <c r="D444" s="206"/>
      <c r="E444" s="50">
        <v>137.05380342904516</v>
      </c>
      <c r="F444" s="50">
        <v>151.94619509245047</v>
      </c>
      <c r="G444" s="50">
        <v>167.42967051899589</v>
      </c>
      <c r="H444" s="50">
        <v>164.62074945631537</v>
      </c>
      <c r="I444" s="50">
        <v>189.3539277967329</v>
      </c>
      <c r="J444" s="50">
        <v>192.88083018747639</v>
      </c>
      <c r="K444" s="50">
        <v>207.78161428875168</v>
      </c>
      <c r="L444" s="50">
        <v>200.40566868307019</v>
      </c>
      <c r="M444" s="50">
        <v>225.29731665821862</v>
      </c>
      <c r="N444" s="50">
        <v>288.48780805677899</v>
      </c>
      <c r="O444" s="306">
        <v>224.60036747299969</v>
      </c>
      <c r="P444" s="50">
        <v>214.19726095855933</v>
      </c>
      <c r="Q444" s="50">
        <v>204.18628136806686</v>
      </c>
      <c r="R444" s="50">
        <v>197.87545893238513</v>
      </c>
      <c r="S444" s="50">
        <v>195.02577447238295</v>
      </c>
      <c r="T444" s="50">
        <v>187.26820524122411</v>
      </c>
      <c r="U444" s="306">
        <v>238.14169026085486</v>
      </c>
      <c r="V444" s="50">
        <v>224.67786969897372</v>
      </c>
      <c r="W444" s="50">
        <v>211.88214426724701</v>
      </c>
      <c r="X444" s="50">
        <v>203.13331209990767</v>
      </c>
      <c r="Y444" s="50">
        <v>198.06267532158617</v>
      </c>
      <c r="Z444" s="50">
        <v>188.14647806810797</v>
      </c>
    </row>
    <row r="445" spans="1:26" x14ac:dyDescent="0.25">
      <c r="A445" t="str">
        <f t="shared" si="15"/>
        <v>23. Verv. andere niet-metaalhoudende minerale producten</v>
      </c>
      <c r="B445">
        <v>23</v>
      </c>
      <c r="C445" s="41" t="s">
        <v>168</v>
      </c>
      <c r="D445" s="206"/>
      <c r="E445" s="50">
        <v>98.549953860079185</v>
      </c>
      <c r="F445" s="50">
        <v>108.62417648016908</v>
      </c>
      <c r="G445" s="50">
        <v>117.07326129903164</v>
      </c>
      <c r="H445" s="50">
        <v>120.21778174233872</v>
      </c>
      <c r="I445" s="50">
        <v>126.89486499942674</v>
      </c>
      <c r="J445" s="50">
        <v>138.19279249542075</v>
      </c>
      <c r="K445" s="50">
        <v>164.65921808883377</v>
      </c>
      <c r="L445" s="50">
        <v>180.93288910787038</v>
      </c>
      <c r="M445" s="50">
        <v>197.84679919079366</v>
      </c>
      <c r="N445" s="50">
        <v>241.66813069044085</v>
      </c>
      <c r="O445" s="306">
        <v>248.77109128349218</v>
      </c>
      <c r="P445" s="50">
        <v>264.80492783745649</v>
      </c>
      <c r="Q445" s="50">
        <v>273.44577822276057</v>
      </c>
      <c r="R445" s="50">
        <v>272.41770498098475</v>
      </c>
      <c r="S445" s="50">
        <v>265.6943161650118</v>
      </c>
      <c r="T445" s="50">
        <v>254.04722440628296</v>
      </c>
      <c r="U445" s="306">
        <v>254.60261857362576</v>
      </c>
      <c r="V445" s="50">
        <v>268.10840723158606</v>
      </c>
      <c r="W445" s="50">
        <v>273.89052443148125</v>
      </c>
      <c r="X445" s="50">
        <v>269.93707020980656</v>
      </c>
      <c r="Y445" s="50">
        <v>260.45390852547933</v>
      </c>
      <c r="Z445" s="50">
        <v>246.36810592806933</v>
      </c>
    </row>
    <row r="446" spans="1:26" x14ac:dyDescent="0.25">
      <c r="A446" t="str">
        <f t="shared" si="15"/>
        <v>23. Verv. andere niet-metaalhoudende minerale producten</v>
      </c>
      <c r="B446">
        <v>23</v>
      </c>
      <c r="C446" s="41" t="s">
        <v>169</v>
      </c>
      <c r="D446" s="206"/>
      <c r="E446" s="50">
        <v>14.318980278238564</v>
      </c>
      <c r="F446" s="50">
        <v>14.560963011522395</v>
      </c>
      <c r="G446" s="50">
        <v>13.729462068561435</v>
      </c>
      <c r="H446" s="50">
        <v>15.026954436648039</v>
      </c>
      <c r="I446" s="50">
        <v>16.226516986950458</v>
      </c>
      <c r="J446" s="50">
        <v>17.466596365807153</v>
      </c>
      <c r="K446" s="50">
        <v>19.817079024233148</v>
      </c>
      <c r="L446" s="50">
        <v>19.2091913812712</v>
      </c>
      <c r="M446" s="50">
        <v>19.978067175767507</v>
      </c>
      <c r="N446" s="50">
        <v>25.211894755543671</v>
      </c>
      <c r="O446" s="306">
        <v>27.25728311414333</v>
      </c>
      <c r="P446" s="50">
        <v>48.537097189563333</v>
      </c>
      <c r="Q446" s="50">
        <v>53.6562862024401</v>
      </c>
      <c r="R446" s="50">
        <v>59.373765427053428</v>
      </c>
      <c r="S446" s="50">
        <v>70.258266924196676</v>
      </c>
      <c r="T446" s="50">
        <v>79.861296487935022</v>
      </c>
      <c r="U446" s="306">
        <v>27.833596437062099</v>
      </c>
      <c r="V446" s="50">
        <v>49.032267244201613</v>
      </c>
      <c r="W446" s="50">
        <v>53.622888087158955</v>
      </c>
      <c r="X446" s="50">
        <v>58.701013367031692</v>
      </c>
      <c r="Y446" s="50">
        <v>68.717896050496918</v>
      </c>
      <c r="Z446" s="50">
        <v>77.273430497795715</v>
      </c>
    </row>
    <row r="447" spans="1:26" x14ac:dyDescent="0.25">
      <c r="A447" t="str">
        <f t="shared" si="15"/>
        <v>23. Verv. andere niet-metaalhoudende minerale producten</v>
      </c>
      <c r="B447">
        <v>23</v>
      </c>
      <c r="C447" s="41" t="s">
        <v>26</v>
      </c>
      <c r="D447" s="208"/>
      <c r="E447" s="50">
        <v>249.92273756736293</v>
      </c>
      <c r="F447" s="50">
        <v>275.13133458414194</v>
      </c>
      <c r="G447" s="50">
        <v>298.23239388658897</v>
      </c>
      <c r="H447" s="50">
        <v>299.86548563530215</v>
      </c>
      <c r="I447" s="50">
        <v>332.47530978311011</v>
      </c>
      <c r="J447" s="50">
        <v>348.54021904870433</v>
      </c>
      <c r="K447" s="50">
        <v>392.2579114018186</v>
      </c>
      <c r="L447" s="50">
        <v>400.54774917221175</v>
      </c>
      <c r="M447" s="50">
        <v>443.12218302477982</v>
      </c>
      <c r="N447" s="50">
        <v>555.36783350276346</v>
      </c>
      <c r="O447" s="306">
        <v>500.62874187063517</v>
      </c>
      <c r="P447" s="50">
        <v>527.53928598557923</v>
      </c>
      <c r="Q447" s="50">
        <v>531.28834579326758</v>
      </c>
      <c r="R447" s="50">
        <v>529.66692934042328</v>
      </c>
      <c r="S447" s="50">
        <v>530.97835756159134</v>
      </c>
      <c r="T447" s="50">
        <v>521.1767261354421</v>
      </c>
      <c r="U447" s="306">
        <v>520.5779052715427</v>
      </c>
      <c r="V447" s="50">
        <v>541.81854417476143</v>
      </c>
      <c r="W447" s="50">
        <v>539.39555678588715</v>
      </c>
      <c r="X447" s="50">
        <v>531.7713956767459</v>
      </c>
      <c r="Y447" s="50">
        <v>527.23447989756244</v>
      </c>
      <c r="Z447" s="50">
        <v>511.78801449397304</v>
      </c>
    </row>
    <row r="448" spans="1:26" x14ac:dyDescent="0.25">
      <c r="A448" t="str">
        <f t="shared" si="15"/>
        <v>23. Verv. andere niet-metaalhoudende minerale producten</v>
      </c>
      <c r="B448">
        <v>23</v>
      </c>
      <c r="C448" s="41" t="s">
        <v>19</v>
      </c>
      <c r="D448" s="208"/>
      <c r="E448" s="50">
        <v>1852.6142011065856</v>
      </c>
      <c r="F448" s="50">
        <v>1903.1071141227628</v>
      </c>
      <c r="G448" s="50">
        <v>1866.4431395163829</v>
      </c>
      <c r="H448" s="50">
        <v>1721.1869512626859</v>
      </c>
      <c r="I448" s="50">
        <v>1782.3802407844969</v>
      </c>
      <c r="J448" s="50">
        <v>1680.1507124190859</v>
      </c>
      <c r="K448" s="50">
        <v>1752.8052448669171</v>
      </c>
      <c r="L448" s="50">
        <v>1735.3177620591798</v>
      </c>
      <c r="M448" s="50">
        <v>1900.3754787961821</v>
      </c>
      <c r="N448" s="50">
        <v>2339.5118107890421</v>
      </c>
      <c r="O448" s="306">
        <v>1900.9924742821072</v>
      </c>
      <c r="P448" s="50">
        <v>1934.8449215768608</v>
      </c>
      <c r="Q448" s="50">
        <v>1961.0983181382981</v>
      </c>
      <c r="R448" s="50">
        <v>1976.6024857784853</v>
      </c>
      <c r="S448" s="50">
        <v>1992.5851963484056</v>
      </c>
      <c r="T448" s="50">
        <v>2002.4848378608988</v>
      </c>
      <c r="U448" s="306">
        <v>1985.7857137090621</v>
      </c>
      <c r="V448" s="50">
        <v>1998.2040340216345</v>
      </c>
      <c r="W448" s="50">
        <v>2002.6916647342507</v>
      </c>
      <c r="X448" s="50">
        <v>1996.4468226680867</v>
      </c>
      <c r="Y448" s="50">
        <v>1990.5647291266005</v>
      </c>
      <c r="Z448" s="50">
        <v>1978.8158857947351</v>
      </c>
    </row>
    <row r="449" spans="1:26" x14ac:dyDescent="0.25">
      <c r="A449" t="str">
        <f t="shared" si="15"/>
        <v>23. Verv. andere niet-metaalhoudende minerale producten</v>
      </c>
      <c r="B449">
        <v>23</v>
      </c>
      <c r="C449" s="41" t="s">
        <v>20</v>
      </c>
      <c r="D449" s="208"/>
      <c r="E449" s="207">
        <v>0.13490274306333261</v>
      </c>
      <c r="F449" s="207">
        <v>0.14456954763209096</v>
      </c>
      <c r="G449" s="207">
        <v>0.15978648777045759</v>
      </c>
      <c r="H449" s="207">
        <v>0.17422017138540169</v>
      </c>
      <c r="I449" s="207">
        <v>0.18653444544289519</v>
      </c>
      <c r="J449" s="207">
        <v>0.2074458061841816</v>
      </c>
      <c r="K449" s="207">
        <v>0.22378864540173204</v>
      </c>
      <c r="L449" s="207">
        <v>0.23082098156876457</v>
      </c>
      <c r="M449" s="207">
        <v>0.2331761212292012</v>
      </c>
      <c r="N449" s="207">
        <v>0.23738620636219646</v>
      </c>
      <c r="O449" s="307">
        <v>0.2633512486995474</v>
      </c>
      <c r="P449" s="207">
        <v>0.27265197334556662</v>
      </c>
      <c r="Q449" s="207">
        <v>0.27091367162949181</v>
      </c>
      <c r="R449" s="207">
        <v>0.26796836144411396</v>
      </c>
      <c r="S449" s="207">
        <v>0.26647711652914902</v>
      </c>
      <c r="T449" s="207">
        <v>0.26026500489870141</v>
      </c>
      <c r="U449" s="307">
        <v>0.26215210517312276</v>
      </c>
      <c r="V449" s="207">
        <v>0.27115276265571547</v>
      </c>
      <c r="W449" s="207">
        <v>0.26933529823097496</v>
      </c>
      <c r="X449" s="207">
        <v>0.26635890805550094</v>
      </c>
      <c r="Y449" s="207">
        <v>0.26486678487913173</v>
      </c>
      <c r="Z449" s="207">
        <v>0.25863346770557583</v>
      </c>
    </row>
    <row r="450" spans="1:26" x14ac:dyDescent="0.25">
      <c r="A450" t="str">
        <f t="shared" si="15"/>
        <v>23. Verv. andere niet-metaalhoudende minerale producten</v>
      </c>
      <c r="B450">
        <v>23</v>
      </c>
      <c r="C450" s="41" t="s">
        <v>29</v>
      </c>
      <c r="D450" s="208"/>
      <c r="E450" s="50">
        <v>1838.6142011065856</v>
      </c>
      <c r="F450" s="50">
        <v>1756.1071141227628</v>
      </c>
      <c r="G450" s="50">
        <v>1750.4431395163829</v>
      </c>
      <c r="H450" s="50">
        <v>1721.1869512626859</v>
      </c>
      <c r="I450" s="50">
        <v>1782.3802407844969</v>
      </c>
      <c r="J450" s="50">
        <v>1680.1507124190859</v>
      </c>
      <c r="K450" s="50">
        <v>1752.8052448669171</v>
      </c>
      <c r="L450" s="50">
        <v>1735.3177620591798</v>
      </c>
      <c r="M450" s="50">
        <v>1900.3754787961821</v>
      </c>
      <c r="N450" s="50">
        <v>1722.6622931700413</v>
      </c>
      <c r="O450" s="306">
        <v>1900.9924742821072</v>
      </c>
      <c r="P450" s="50">
        <v>1934.8449215768608</v>
      </c>
      <c r="Q450" s="50">
        <v>1961.0983181382981</v>
      </c>
      <c r="R450" s="50">
        <v>1976.6024857784853</v>
      </c>
      <c r="S450" s="50">
        <v>1992.5851963484056</v>
      </c>
      <c r="T450" s="50">
        <v>2002.4848378608988</v>
      </c>
      <c r="U450" s="306">
        <v>1855.0345486837621</v>
      </c>
      <c r="V450" s="50">
        <v>1868.5356979935959</v>
      </c>
      <c r="W450" s="50">
        <v>1874.0971901456171</v>
      </c>
      <c r="X450" s="50">
        <v>1868.9173162267391</v>
      </c>
      <c r="Y450" s="50">
        <v>1864.0913711911207</v>
      </c>
      <c r="Z450" s="50">
        <v>1853.3899297644443</v>
      </c>
    </row>
    <row r="451" spans="1:26" x14ac:dyDescent="0.25">
      <c r="A451" t="str">
        <f t="shared" ref="A451:A514" si="16">VLOOKUP(B451,$AT$3:$AU$70,2)</f>
        <v>24. Verv. metalen in primaire vorm</v>
      </c>
      <c r="B451">
        <v>24</v>
      </c>
      <c r="C451" s="41" t="s">
        <v>25</v>
      </c>
      <c r="D451" s="50">
        <v>17444</v>
      </c>
      <c r="E451" s="50">
        <v>17408</v>
      </c>
      <c r="F451" s="50">
        <v>17706</v>
      </c>
      <c r="G451" s="50">
        <v>18039</v>
      </c>
      <c r="H451" s="50">
        <v>18114</v>
      </c>
      <c r="I451" s="50">
        <v>18054</v>
      </c>
      <c r="J451" s="50">
        <v>17599</v>
      </c>
      <c r="K451" s="50">
        <v>17227</v>
      </c>
      <c r="L451" s="50">
        <v>16635</v>
      </c>
      <c r="M451" s="50">
        <v>16651</v>
      </c>
      <c r="N451" s="50">
        <v>16651.480955821433</v>
      </c>
      <c r="O451" s="306">
        <v>16574.236963790034</v>
      </c>
      <c r="P451" s="50">
        <v>16497.351296301713</v>
      </c>
      <c r="Q451" s="50">
        <v>16420.822291136872</v>
      </c>
      <c r="R451" s="50">
        <v>16344.648293786677</v>
      </c>
      <c r="S451" s="50">
        <v>16268.827657417409</v>
      </c>
      <c r="T451" s="50">
        <v>16193.358742834762</v>
      </c>
      <c r="U451" s="306">
        <v>16382.654606924056</v>
      </c>
      <c r="V451" s="50">
        <v>16118.168268747251</v>
      </c>
      <c r="W451" s="50">
        <v>15857.951874896356</v>
      </c>
      <c r="X451" s="50">
        <v>15601.93649014897</v>
      </c>
      <c r="Y451" s="50">
        <v>15350.054292192939</v>
      </c>
      <c r="Z451" s="50">
        <v>15102.238553659248</v>
      </c>
    </row>
    <row r="452" spans="1:26" x14ac:dyDescent="0.25">
      <c r="A452" t="str">
        <f t="shared" si="16"/>
        <v>24. Verv. metalen in primaire vorm</v>
      </c>
      <c r="B452">
        <v>24</v>
      </c>
      <c r="C452" s="41" t="s">
        <v>154</v>
      </c>
      <c r="D452" s="206"/>
      <c r="E452" s="50">
        <v>-36</v>
      </c>
      <c r="F452" s="50">
        <v>298</v>
      </c>
      <c r="G452" s="50">
        <v>333</v>
      </c>
      <c r="H452" s="50">
        <v>75</v>
      </c>
      <c r="I452" s="50">
        <v>-60</v>
      </c>
      <c r="J452" s="50">
        <v>-455</v>
      </c>
      <c r="K452" s="50">
        <v>-372</v>
      </c>
      <c r="L452" s="50">
        <v>-592</v>
      </c>
      <c r="M452" s="50">
        <v>16</v>
      </c>
      <c r="N452" s="50">
        <v>0.48095582143287174</v>
      </c>
      <c r="O452" s="306">
        <v>-77.243992031399102</v>
      </c>
      <c r="P452" s="50">
        <v>-76.885667488320905</v>
      </c>
      <c r="Q452" s="50">
        <v>-76.529005164840783</v>
      </c>
      <c r="R452" s="50">
        <v>-76.17399735019535</v>
      </c>
      <c r="S452" s="50">
        <v>-75.820636369267959</v>
      </c>
      <c r="T452" s="50">
        <v>-75.468914582646903</v>
      </c>
      <c r="U452" s="306">
        <v>-268.8263488973771</v>
      </c>
      <c r="V452" s="50">
        <v>-264.48633817680457</v>
      </c>
      <c r="W452" s="50">
        <v>-260.21639385089475</v>
      </c>
      <c r="X452" s="50">
        <v>-256.01538474738663</v>
      </c>
      <c r="Y452" s="50">
        <v>-251.88219795603072</v>
      </c>
      <c r="Z452" s="50">
        <v>-247.81573853369082</v>
      </c>
    </row>
    <row r="453" spans="1:26" x14ac:dyDescent="0.25">
      <c r="A453" t="str">
        <f t="shared" si="16"/>
        <v>24. Verv. metalen in primaire vorm</v>
      </c>
      <c r="B453">
        <v>24</v>
      </c>
      <c r="C453" s="41" t="s">
        <v>155</v>
      </c>
      <c r="D453" s="206"/>
      <c r="E453" s="207">
        <v>0.99793625315294654</v>
      </c>
      <c r="F453" s="207">
        <v>1.0171185661764706</v>
      </c>
      <c r="G453" s="207">
        <v>1.0188071840054218</v>
      </c>
      <c r="H453" s="207">
        <v>1.0041576584067853</v>
      </c>
      <c r="I453" s="207">
        <v>0.99668764491553496</v>
      </c>
      <c r="J453" s="207">
        <v>0.97479782873601417</v>
      </c>
      <c r="K453" s="207">
        <v>0.97886243536564577</v>
      </c>
      <c r="L453" s="207">
        <v>0.96563533987345451</v>
      </c>
      <c r="M453" s="207">
        <v>1.0009618274721972</v>
      </c>
      <c r="N453" s="207">
        <v>1.0000288845007166</v>
      </c>
      <c r="O453" s="307">
        <v>0.99536113380927871</v>
      </c>
      <c r="P453" s="207">
        <v>0.99536113380927915</v>
      </c>
      <c r="Q453" s="207">
        <v>0.99536113380928026</v>
      </c>
      <c r="R453" s="207">
        <v>0.99536113380927882</v>
      </c>
      <c r="S453" s="207">
        <v>0.99536113380927926</v>
      </c>
      <c r="T453" s="207">
        <v>0.99536113380927982</v>
      </c>
      <c r="U453" s="307">
        <v>0.98385570931434818</v>
      </c>
      <c r="V453" s="207">
        <v>0.98385570931434885</v>
      </c>
      <c r="W453" s="207">
        <v>0.98385570931434885</v>
      </c>
      <c r="X453" s="207">
        <v>0.98385570931434929</v>
      </c>
      <c r="Y453" s="207">
        <v>0.98385570931434896</v>
      </c>
      <c r="Z453" s="207">
        <v>0.98385570931434874</v>
      </c>
    </row>
    <row r="454" spans="1:26" x14ac:dyDescent="0.25">
      <c r="A454" t="str">
        <f t="shared" si="16"/>
        <v>24. Verv. metalen in primaire vorm</v>
      </c>
      <c r="B454">
        <v>24</v>
      </c>
      <c r="C454" s="41" t="s">
        <v>8</v>
      </c>
      <c r="D454" s="50">
        <v>43</v>
      </c>
      <c r="E454" s="50">
        <v>40</v>
      </c>
      <c r="F454" s="50">
        <v>40</v>
      </c>
      <c r="G454" s="50">
        <v>42</v>
      </c>
      <c r="H454" s="50">
        <v>27</v>
      </c>
      <c r="I454" s="50">
        <v>43</v>
      </c>
      <c r="J454" s="50">
        <v>41</v>
      </c>
      <c r="K454" s="50">
        <v>31</v>
      </c>
      <c r="L454" s="50">
        <v>48</v>
      </c>
      <c r="M454" s="50">
        <v>55</v>
      </c>
      <c r="N454" s="50">
        <v>46.108428013849668</v>
      </c>
      <c r="O454" s="306">
        <v>47.638523364102795</v>
      </c>
      <c r="P454" s="50">
        <v>49.62441735768909</v>
      </c>
      <c r="Q454" s="50">
        <v>50.842235835016552</v>
      </c>
      <c r="R454" s="50">
        <v>51.897998464691121</v>
      </c>
      <c r="S454" s="50">
        <v>52.52280381007192</v>
      </c>
      <c r="T454" s="50">
        <v>51.027271187188909</v>
      </c>
      <c r="U454" s="306">
        <v>47.087867511670495</v>
      </c>
      <c r="V454" s="50">
        <v>48.4838259696321</v>
      </c>
      <c r="W454" s="50">
        <v>49.09947350925281</v>
      </c>
      <c r="X454" s="50">
        <v>49.539718534033369</v>
      </c>
      <c r="Y454" s="50">
        <v>49.556606477125001</v>
      </c>
      <c r="Z454" s="50">
        <v>47.589016858665936</v>
      </c>
    </row>
    <row r="455" spans="1:26" x14ac:dyDescent="0.25">
      <c r="A455" t="str">
        <f t="shared" si="16"/>
        <v>24. Verv. metalen in primaire vorm</v>
      </c>
      <c r="B455">
        <v>24</v>
      </c>
      <c r="C455" s="41" t="s">
        <v>9</v>
      </c>
      <c r="D455" s="50">
        <v>754</v>
      </c>
      <c r="E455" s="50">
        <v>818</v>
      </c>
      <c r="F455" s="50">
        <v>850</v>
      </c>
      <c r="G455" s="50">
        <v>848</v>
      </c>
      <c r="H455" s="50">
        <v>866</v>
      </c>
      <c r="I455" s="50">
        <v>891</v>
      </c>
      <c r="J455" s="50">
        <v>795</v>
      </c>
      <c r="K455" s="50">
        <v>712</v>
      </c>
      <c r="L455" s="50">
        <v>803</v>
      </c>
      <c r="M455" s="50">
        <v>789</v>
      </c>
      <c r="N455" s="50">
        <v>913.84655131839622</v>
      </c>
      <c r="O455" s="306">
        <v>944.17229477243734</v>
      </c>
      <c r="P455" s="50">
        <v>983.5317449965404</v>
      </c>
      <c r="Q455" s="50">
        <v>1007.6683131593768</v>
      </c>
      <c r="R455" s="50">
        <v>1028.593013473366</v>
      </c>
      <c r="S455" s="50">
        <v>1040.9763506357181</v>
      </c>
      <c r="T455" s="50">
        <v>1011.3356235782854</v>
      </c>
      <c r="U455" s="306">
        <v>933.25856438983988</v>
      </c>
      <c r="V455" s="50">
        <v>960.92578007129373</v>
      </c>
      <c r="W455" s="50">
        <v>973.12761399070325</v>
      </c>
      <c r="X455" s="50">
        <v>981.85305562818326</v>
      </c>
      <c r="Y455" s="50">
        <v>982.18776642223838</v>
      </c>
      <c r="Z455" s="50">
        <v>943.19109998419367</v>
      </c>
    </row>
    <row r="456" spans="1:26" x14ac:dyDescent="0.25">
      <c r="A456" t="str">
        <f t="shared" si="16"/>
        <v>24. Verv. metalen in primaire vorm</v>
      </c>
      <c r="B456">
        <v>24</v>
      </c>
      <c r="C456" s="3" t="s">
        <v>10</v>
      </c>
      <c r="D456" s="50">
        <v>1634</v>
      </c>
      <c r="E456" s="50">
        <v>1564</v>
      </c>
      <c r="F456" s="50">
        <v>1577</v>
      </c>
      <c r="G456" s="50">
        <v>1605</v>
      </c>
      <c r="H456" s="50">
        <v>1637</v>
      </c>
      <c r="I456" s="50">
        <v>1702</v>
      </c>
      <c r="J456" s="50">
        <v>1667</v>
      </c>
      <c r="K456" s="50">
        <v>1590</v>
      </c>
      <c r="L456" s="50">
        <v>1622</v>
      </c>
      <c r="M456" s="50">
        <v>1670</v>
      </c>
      <c r="N456" s="50">
        <v>1829.4924559251376</v>
      </c>
      <c r="O456" s="306">
        <v>1890.2036538712787</v>
      </c>
      <c r="P456" s="50">
        <v>1969.0000526216734</v>
      </c>
      <c r="Q456" s="50">
        <v>2017.3207135708519</v>
      </c>
      <c r="R456" s="50">
        <v>2059.2113146916959</v>
      </c>
      <c r="S456" s="50">
        <v>2084.0023716640244</v>
      </c>
      <c r="T456" s="50">
        <v>2024.6625553004615</v>
      </c>
      <c r="U456" s="306">
        <v>1868.3547040972085</v>
      </c>
      <c r="V456" s="50">
        <v>1923.743611887744</v>
      </c>
      <c r="W456" s="50">
        <v>1948.1713049964017</v>
      </c>
      <c r="X456" s="50">
        <v>1965.6393685650119</v>
      </c>
      <c r="Y456" s="50">
        <v>1966.3094491948038</v>
      </c>
      <c r="Z456" s="50">
        <v>1888.2393323336037</v>
      </c>
    </row>
    <row r="457" spans="1:26" x14ac:dyDescent="0.25">
      <c r="A457" t="str">
        <f t="shared" si="16"/>
        <v>24. Verv. metalen in primaire vorm</v>
      </c>
      <c r="B457">
        <v>24</v>
      </c>
      <c r="C457" s="3" t="s">
        <v>11</v>
      </c>
      <c r="D457" s="50">
        <v>2016</v>
      </c>
      <c r="E457" s="50">
        <v>2025</v>
      </c>
      <c r="F457" s="50">
        <v>1961</v>
      </c>
      <c r="G457" s="50">
        <v>2037</v>
      </c>
      <c r="H457" s="50">
        <v>2006</v>
      </c>
      <c r="I457" s="50">
        <v>1934</v>
      </c>
      <c r="J457" s="50">
        <v>1863</v>
      </c>
      <c r="K457" s="50">
        <v>1819</v>
      </c>
      <c r="L457" s="50">
        <v>1829</v>
      </c>
      <c r="M457" s="50">
        <v>1874</v>
      </c>
      <c r="N457" s="50">
        <v>1880.8403474517172</v>
      </c>
      <c r="O457" s="306">
        <v>1924.161734707674</v>
      </c>
      <c r="P457" s="50">
        <v>1969.0760159079464</v>
      </c>
      <c r="Q457" s="50">
        <v>2012.4820673861236</v>
      </c>
      <c r="R457" s="50">
        <v>2092.0642875284925</v>
      </c>
      <c r="S457" s="50">
        <v>2185.2903051350222</v>
      </c>
      <c r="T457" s="50">
        <v>2242.3167532026</v>
      </c>
      <c r="U457" s="306">
        <v>1901.9202619368921</v>
      </c>
      <c r="V457" s="50">
        <v>1923.8178291974384</v>
      </c>
      <c r="W457" s="50">
        <v>1943.498517180019</v>
      </c>
      <c r="X457" s="50">
        <v>1996.9994802357594</v>
      </c>
      <c r="Y457" s="50">
        <v>2061.8772006433833</v>
      </c>
      <c r="Z457" s="50">
        <v>2091.2278334299544</v>
      </c>
    </row>
    <row r="458" spans="1:26" x14ac:dyDescent="0.25">
      <c r="A458" t="str">
        <f t="shared" si="16"/>
        <v>24. Verv. metalen in primaire vorm</v>
      </c>
      <c r="B458">
        <v>24</v>
      </c>
      <c r="C458" s="3" t="s">
        <v>12</v>
      </c>
      <c r="D458" s="50">
        <v>2257</v>
      </c>
      <c r="E458" s="50">
        <v>2261</v>
      </c>
      <c r="F458" s="50">
        <v>2335</v>
      </c>
      <c r="G458" s="50">
        <v>2312</v>
      </c>
      <c r="H458" s="50">
        <v>2252</v>
      </c>
      <c r="I458" s="50">
        <v>2188</v>
      </c>
      <c r="J458" s="50">
        <v>2103</v>
      </c>
      <c r="K458" s="50">
        <v>2052</v>
      </c>
      <c r="L458" s="50">
        <v>2023</v>
      </c>
      <c r="M458" s="50">
        <v>2019</v>
      </c>
      <c r="N458" s="50">
        <v>1979.0932014230757</v>
      </c>
      <c r="O458" s="306">
        <v>1949.0187010526447</v>
      </c>
      <c r="P458" s="50">
        <v>1893.5818221863024</v>
      </c>
      <c r="Q458" s="50">
        <v>1883.312124518462</v>
      </c>
      <c r="R458" s="50">
        <v>1898.301012855552</v>
      </c>
      <c r="S458" s="50">
        <v>1905.2300622130113</v>
      </c>
      <c r="T458" s="50">
        <v>1949.1132176592705</v>
      </c>
      <c r="U458" s="306">
        <v>1926.4899054803782</v>
      </c>
      <c r="V458" s="50">
        <v>1850.0588302003307</v>
      </c>
      <c r="W458" s="50">
        <v>1818.7562417104095</v>
      </c>
      <c r="X458" s="50">
        <v>1812.0409389914239</v>
      </c>
      <c r="Y458" s="50">
        <v>1797.6332105745844</v>
      </c>
      <c r="Z458" s="50">
        <v>1817.7805635415511</v>
      </c>
    </row>
    <row r="459" spans="1:26" x14ac:dyDescent="0.25">
      <c r="A459" t="str">
        <f t="shared" si="16"/>
        <v>24. Verv. metalen in primaire vorm</v>
      </c>
      <c r="B459">
        <v>24</v>
      </c>
      <c r="C459" s="3" t="s">
        <v>13</v>
      </c>
      <c r="D459" s="50">
        <v>2282</v>
      </c>
      <c r="E459" s="50">
        <v>2165</v>
      </c>
      <c r="F459" s="50">
        <v>2205</v>
      </c>
      <c r="G459" s="50">
        <v>2227</v>
      </c>
      <c r="H459" s="50">
        <v>2316</v>
      </c>
      <c r="I459" s="50">
        <v>2315</v>
      </c>
      <c r="J459" s="50">
        <v>2273</v>
      </c>
      <c r="K459" s="50">
        <v>2256</v>
      </c>
      <c r="L459" s="50">
        <v>2079</v>
      </c>
      <c r="M459" s="50">
        <v>2054</v>
      </c>
      <c r="N459" s="50">
        <v>2055.2892922580068</v>
      </c>
      <c r="O459" s="306">
        <v>2060.5922316441061</v>
      </c>
      <c r="P459" s="50">
        <v>2054.823488790777</v>
      </c>
      <c r="Q459" s="50">
        <v>2068.2081109921096</v>
      </c>
      <c r="R459" s="50">
        <v>2045.181293999658</v>
      </c>
      <c r="S459" s="50">
        <v>2004.7570057614521</v>
      </c>
      <c r="T459" s="50">
        <v>1974.2925156257459</v>
      </c>
      <c r="U459" s="306">
        <v>2036.7737525707967</v>
      </c>
      <c r="V459" s="50">
        <v>2007.5944410742277</v>
      </c>
      <c r="W459" s="50">
        <v>1997.3143920500047</v>
      </c>
      <c r="X459" s="50">
        <v>1952.2468814427345</v>
      </c>
      <c r="Y459" s="50">
        <v>1891.539423067286</v>
      </c>
      <c r="Z459" s="50">
        <v>1841.2632622541719</v>
      </c>
    </row>
    <row r="460" spans="1:26" x14ac:dyDescent="0.25">
      <c r="A460" t="str">
        <f t="shared" si="16"/>
        <v>24. Verv. metalen in primaire vorm</v>
      </c>
      <c r="B460">
        <v>24</v>
      </c>
      <c r="C460" s="3" t="s">
        <v>14</v>
      </c>
      <c r="D460" s="50">
        <v>3204</v>
      </c>
      <c r="E460" s="50">
        <v>3005</v>
      </c>
      <c r="F460" s="50">
        <v>2855</v>
      </c>
      <c r="G460" s="50">
        <v>2712</v>
      </c>
      <c r="H460" s="50">
        <v>2522</v>
      </c>
      <c r="I460" s="50">
        <v>2369</v>
      </c>
      <c r="J460" s="50">
        <v>2237</v>
      </c>
      <c r="K460" s="50">
        <v>2182</v>
      </c>
      <c r="L460" s="50">
        <v>2056</v>
      </c>
      <c r="M460" s="50">
        <v>2110</v>
      </c>
      <c r="N460" s="50">
        <v>2131.4853830929374</v>
      </c>
      <c r="O460" s="306">
        <v>2130.9539176026851</v>
      </c>
      <c r="P460" s="50">
        <v>2151.5684887534617</v>
      </c>
      <c r="Q460" s="50">
        <v>2125.7986641560328</v>
      </c>
      <c r="R460" s="50">
        <v>2080.6351549654769</v>
      </c>
      <c r="S460" s="50">
        <v>2081.9411660643245</v>
      </c>
      <c r="T460" s="50">
        <v>2087.3128710844653</v>
      </c>
      <c r="U460" s="306">
        <v>2106.3221246097996</v>
      </c>
      <c r="V460" s="50">
        <v>2102.1158075985659</v>
      </c>
      <c r="W460" s="50">
        <v>2052.9308651065999</v>
      </c>
      <c r="X460" s="50">
        <v>1986.0896951378786</v>
      </c>
      <c r="Y460" s="50">
        <v>1964.3646490820347</v>
      </c>
      <c r="Z460" s="50">
        <v>1946.6682246627397</v>
      </c>
    </row>
    <row r="461" spans="1:26" x14ac:dyDescent="0.25">
      <c r="A461" t="str">
        <f t="shared" si="16"/>
        <v>24. Verv. metalen in primaire vorm</v>
      </c>
      <c r="B461">
        <v>24</v>
      </c>
      <c r="C461" s="3" t="s">
        <v>15</v>
      </c>
      <c r="D461" s="50">
        <v>3160</v>
      </c>
      <c r="E461" s="50">
        <v>3297</v>
      </c>
      <c r="F461" s="50">
        <v>3340</v>
      </c>
      <c r="G461" s="50">
        <v>3373</v>
      </c>
      <c r="H461" s="50">
        <v>3342</v>
      </c>
      <c r="I461" s="50">
        <v>3091</v>
      </c>
      <c r="J461" s="50">
        <v>2884</v>
      </c>
      <c r="K461" s="50">
        <v>2697</v>
      </c>
      <c r="L461" s="50">
        <v>2433</v>
      </c>
      <c r="M461" s="50">
        <v>2230</v>
      </c>
      <c r="N461" s="50">
        <v>2104.8060586982715</v>
      </c>
      <c r="O461" s="306">
        <v>1987.4211780881344</v>
      </c>
      <c r="P461" s="50">
        <v>1947.9740741049288</v>
      </c>
      <c r="Q461" s="50">
        <v>1963.5313779436981</v>
      </c>
      <c r="R461" s="50">
        <v>2015.2396976397733</v>
      </c>
      <c r="S461" s="50">
        <v>2033.8497320516399</v>
      </c>
      <c r="T461" s="50">
        <v>2031.4647705767568</v>
      </c>
      <c r="U461" s="306">
        <v>1964.4484865418917</v>
      </c>
      <c r="V461" s="50">
        <v>1903.2009045366544</v>
      </c>
      <c r="W461" s="50">
        <v>1896.2257519275765</v>
      </c>
      <c r="X461" s="50">
        <v>1923.6658513450614</v>
      </c>
      <c r="Y461" s="50">
        <v>1918.9891531563921</v>
      </c>
      <c r="Z461" s="50">
        <v>1894.5832094394859</v>
      </c>
    </row>
    <row r="462" spans="1:26" x14ac:dyDescent="0.25">
      <c r="A462" t="str">
        <f t="shared" si="16"/>
        <v>24. Verv. metalen in primaire vorm</v>
      </c>
      <c r="B462">
        <v>24</v>
      </c>
      <c r="C462" s="3" t="s">
        <v>16</v>
      </c>
      <c r="D462" s="50">
        <v>1753</v>
      </c>
      <c r="E462" s="50">
        <v>1866</v>
      </c>
      <c r="F462" s="50">
        <v>2106</v>
      </c>
      <c r="G462" s="50">
        <v>2345</v>
      </c>
      <c r="H462" s="50">
        <v>2569</v>
      </c>
      <c r="I462" s="50">
        <v>2868</v>
      </c>
      <c r="J462" s="50">
        <v>2951</v>
      </c>
      <c r="K462" s="50">
        <v>3040</v>
      </c>
      <c r="L462" s="50">
        <v>2862</v>
      </c>
      <c r="M462" s="50">
        <v>2856</v>
      </c>
      <c r="N462" s="50">
        <v>2529.5875346382318</v>
      </c>
      <c r="O462" s="306">
        <v>2336.9259305321216</v>
      </c>
      <c r="P462" s="50">
        <v>2171.6255990332425</v>
      </c>
      <c r="Q462" s="50">
        <v>2020.6710144300748</v>
      </c>
      <c r="R462" s="50">
        <v>1852.4311879942429</v>
      </c>
      <c r="S462" s="50">
        <v>1746.0341000808357</v>
      </c>
      <c r="T462" s="50">
        <v>1656.2327759649211</v>
      </c>
      <c r="U462" s="306">
        <v>2309.9132976989672</v>
      </c>
      <c r="V462" s="50">
        <v>2121.711915644516</v>
      </c>
      <c r="W462" s="50">
        <v>1951.4067647590173</v>
      </c>
      <c r="X462" s="50">
        <v>1768.2554698007252</v>
      </c>
      <c r="Y462" s="50">
        <v>1647.4277554991136</v>
      </c>
      <c r="Z462" s="50">
        <v>1544.6346172055996</v>
      </c>
    </row>
    <row r="463" spans="1:26" x14ac:dyDescent="0.25">
      <c r="A463" t="str">
        <f t="shared" si="16"/>
        <v>24. Verv. metalen in primaire vorm</v>
      </c>
      <c r="B463">
        <v>24</v>
      </c>
      <c r="C463" s="3" t="s">
        <v>17</v>
      </c>
      <c r="D463" s="50">
        <v>321</v>
      </c>
      <c r="E463" s="50">
        <v>353</v>
      </c>
      <c r="F463" s="50">
        <v>423</v>
      </c>
      <c r="G463" s="50">
        <v>517</v>
      </c>
      <c r="H463" s="50">
        <v>553</v>
      </c>
      <c r="I463" s="50">
        <v>627</v>
      </c>
      <c r="J463" s="50">
        <v>764</v>
      </c>
      <c r="K463" s="50">
        <v>820</v>
      </c>
      <c r="L463" s="50">
        <v>855</v>
      </c>
      <c r="M463" s="50">
        <v>963</v>
      </c>
      <c r="N463" s="50">
        <v>1142.2028653912953</v>
      </c>
      <c r="O463" s="306">
        <v>1198.4323173830144</v>
      </c>
      <c r="P463" s="50">
        <v>1201.8764028233866</v>
      </c>
      <c r="Q463" s="50">
        <v>1132.5316394662639</v>
      </c>
      <c r="R463" s="50">
        <v>1062.4781202951606</v>
      </c>
      <c r="S463" s="50">
        <v>946.63420469397875</v>
      </c>
      <c r="T463" s="50">
        <v>883.92820083187985</v>
      </c>
      <c r="U463" s="306">
        <v>1184.579583865918</v>
      </c>
      <c r="V463" s="50">
        <v>1174.2518996541412</v>
      </c>
      <c r="W463" s="50">
        <v>1093.7108944384106</v>
      </c>
      <c r="X463" s="50">
        <v>1014.1984004219591</v>
      </c>
      <c r="Y463" s="50">
        <v>893.17354285663112</v>
      </c>
      <c r="Z463" s="50">
        <v>824.36848125634674</v>
      </c>
    </row>
    <row r="464" spans="1:26" x14ac:dyDescent="0.25">
      <c r="A464" t="str">
        <f t="shared" si="16"/>
        <v>24. Verv. metalen in primaire vorm</v>
      </c>
      <c r="B464">
        <v>24</v>
      </c>
      <c r="C464" s="3" t="s">
        <v>156</v>
      </c>
      <c r="D464" s="50">
        <v>20</v>
      </c>
      <c r="E464" s="50">
        <v>14</v>
      </c>
      <c r="F464" s="50">
        <v>14</v>
      </c>
      <c r="G464" s="50">
        <v>21</v>
      </c>
      <c r="H464" s="50">
        <v>24</v>
      </c>
      <c r="I464" s="50">
        <v>26</v>
      </c>
      <c r="J464" s="50">
        <v>21</v>
      </c>
      <c r="K464" s="50">
        <v>28</v>
      </c>
      <c r="L464" s="50">
        <v>25</v>
      </c>
      <c r="M464" s="50">
        <v>31</v>
      </c>
      <c r="N464" s="50">
        <v>38.728837610504293</v>
      </c>
      <c r="O464" s="306">
        <v>104.71648077183315</v>
      </c>
      <c r="P464" s="50">
        <v>104.66918972576323</v>
      </c>
      <c r="Q464" s="50">
        <v>138.45602967885742</v>
      </c>
      <c r="R464" s="50">
        <v>158.61521187856272</v>
      </c>
      <c r="S464" s="50">
        <v>187.58955530733493</v>
      </c>
      <c r="T464" s="50">
        <v>281.67218782318696</v>
      </c>
      <c r="U464" s="306">
        <v>103.50605822068897</v>
      </c>
      <c r="V464" s="50">
        <v>102.26342291271214</v>
      </c>
      <c r="W464" s="50">
        <v>133.71005522796713</v>
      </c>
      <c r="X464" s="50">
        <v>151.40763004619714</v>
      </c>
      <c r="Y464" s="50">
        <v>176.99553521934774</v>
      </c>
      <c r="Z464" s="50">
        <v>262.69291269293615</v>
      </c>
    </row>
    <row r="465" spans="1:26" x14ac:dyDescent="0.25">
      <c r="A465" t="str">
        <f t="shared" si="16"/>
        <v>24. Verv. metalen in primaire vorm</v>
      </c>
      <c r="B465">
        <v>24</v>
      </c>
      <c r="C465" s="3" t="s">
        <v>6</v>
      </c>
      <c r="D465" s="50">
        <v>2094</v>
      </c>
      <c r="E465" s="50">
        <v>2233</v>
      </c>
      <c r="F465" s="50">
        <v>2543</v>
      </c>
      <c r="G465" s="50">
        <v>2883</v>
      </c>
      <c r="H465" s="50">
        <v>3146</v>
      </c>
      <c r="I465" s="50">
        <v>3521</v>
      </c>
      <c r="J465" s="50">
        <v>3736</v>
      </c>
      <c r="K465" s="50">
        <v>3888</v>
      </c>
      <c r="L465" s="50">
        <v>3742</v>
      </c>
      <c r="M465" s="50">
        <v>3850</v>
      </c>
      <c r="N465" s="50">
        <v>3710.5192376400314</v>
      </c>
      <c r="O465" s="306">
        <v>3640.0747286869691</v>
      </c>
      <c r="P465" s="50">
        <v>3478.1711915823926</v>
      </c>
      <c r="Q465" s="50">
        <v>3291.6586835751959</v>
      </c>
      <c r="R465" s="50">
        <v>3073.5245201679659</v>
      </c>
      <c r="S465" s="50">
        <v>2880.2578600821498</v>
      </c>
      <c r="T465" s="50">
        <v>2821.8331646199881</v>
      </c>
      <c r="U465" s="306">
        <v>3597.9989397855743</v>
      </c>
      <c r="V465" s="50">
        <v>3398.2272382113692</v>
      </c>
      <c r="W465" s="50">
        <v>3178.8277144253952</v>
      </c>
      <c r="X465" s="50">
        <v>2933.8615002688816</v>
      </c>
      <c r="Y465" s="50">
        <v>2717.5968335750927</v>
      </c>
      <c r="Z465" s="50">
        <v>2631.6960111548824</v>
      </c>
    </row>
    <row r="466" spans="1:26" x14ac:dyDescent="0.25">
      <c r="A466" t="str">
        <f t="shared" si="16"/>
        <v>24. Verv. metalen in primaire vorm</v>
      </c>
      <c r="B466">
        <v>24</v>
      </c>
      <c r="C466" s="3" t="s">
        <v>157</v>
      </c>
      <c r="D466" s="207">
        <v>0.99141570268215062</v>
      </c>
      <c r="E466" s="206"/>
      <c r="F466" s="206"/>
      <c r="G466" s="206"/>
      <c r="H466" s="206"/>
      <c r="I466" s="206"/>
      <c r="J466" s="206"/>
      <c r="K466" s="206"/>
      <c r="L466" s="206"/>
      <c r="M466" s="206"/>
      <c r="N466" s="206"/>
      <c r="O466" s="308"/>
      <c r="P466" s="206"/>
      <c r="Q466" s="206"/>
      <c r="R466" s="206"/>
      <c r="S466" s="206"/>
      <c r="T466" s="206"/>
      <c r="U466" s="308"/>
      <c r="V466" s="206"/>
      <c r="W466" s="206"/>
      <c r="X466" s="206"/>
      <c r="Y466" s="206"/>
      <c r="Z466" s="206"/>
    </row>
    <row r="467" spans="1:26" x14ac:dyDescent="0.25">
      <c r="A467" t="str">
        <f t="shared" si="16"/>
        <v>24. Verv. metalen in primaire vorm</v>
      </c>
      <c r="B467">
        <v>24</v>
      </c>
      <c r="C467" s="3" t="s">
        <v>158</v>
      </c>
      <c r="D467" s="206"/>
      <c r="E467" s="207">
        <v>-3.260275235397958E-3</v>
      </c>
      <c r="F467" s="207">
        <v>-1.2851431747159969E-2</v>
      </c>
      <c r="G467" s="207">
        <v>-1.3695740661635591E-2</v>
      </c>
      <c r="H467" s="207">
        <v>-6.3709778623173285E-3</v>
      </c>
      <c r="I467" s="207">
        <v>-2.6359711166921707E-3</v>
      </c>
      <c r="J467" s="207">
        <v>8.3089369730682261E-3</v>
      </c>
      <c r="K467" s="207">
        <v>6.2766336582524285E-3</v>
      </c>
      <c r="L467" s="207">
        <v>1.2890181404348056E-2</v>
      </c>
      <c r="M467" s="207">
        <v>-4.7730623950232864E-3</v>
      </c>
      <c r="N467" s="207">
        <v>-4.3065909092829813E-3</v>
      </c>
      <c r="O467" s="307">
        <v>-1.9727155635640425E-3</v>
      </c>
      <c r="P467" s="207">
        <v>-1.9727155635642646E-3</v>
      </c>
      <c r="Q467" s="207">
        <v>-1.9727155635648197E-3</v>
      </c>
      <c r="R467" s="207">
        <v>-1.9727155635640981E-3</v>
      </c>
      <c r="S467" s="207">
        <v>-1.9727155635643201E-3</v>
      </c>
      <c r="T467" s="207">
        <v>-1.9727155635645977E-3</v>
      </c>
      <c r="U467" s="307">
        <v>3.7799966839012211E-3</v>
      </c>
      <c r="V467" s="207">
        <v>3.7799966839008881E-3</v>
      </c>
      <c r="W467" s="207">
        <v>3.7799966839008881E-3</v>
      </c>
      <c r="X467" s="207">
        <v>3.779996683900666E-3</v>
      </c>
      <c r="Y467" s="207">
        <v>3.7799966839008325E-3</v>
      </c>
      <c r="Z467" s="207">
        <v>3.7799966839009436E-3</v>
      </c>
    </row>
    <row r="468" spans="1:26" x14ac:dyDescent="0.25">
      <c r="A468" t="str">
        <f t="shared" si="16"/>
        <v>24. Verv. metalen in primaire vorm</v>
      </c>
      <c r="B468">
        <v>24</v>
      </c>
      <c r="C468" s="3" t="s">
        <v>159</v>
      </c>
      <c r="D468" s="208"/>
      <c r="E468" s="50">
        <v>9.0870379123560809</v>
      </c>
      <c r="F468" s="50">
        <v>8.0694122626514559</v>
      </c>
      <c r="G468" s="50">
        <v>8.0356399060724311</v>
      </c>
      <c r="H468" s="50">
        <v>8.7450619389474191</v>
      </c>
      <c r="I468" s="50">
        <v>5.722670714312363</v>
      </c>
      <c r="J468" s="50">
        <v>9.5845140373201261</v>
      </c>
      <c r="K468" s="50">
        <v>9.0553982508396498</v>
      </c>
      <c r="L468" s="50">
        <v>7.0517845112516264</v>
      </c>
      <c r="M468" s="50">
        <v>10.071056444084308</v>
      </c>
      <c r="N468" s="50">
        <v>11.565408107228984</v>
      </c>
      <c r="O468" s="306">
        <v>9.8032983626979444</v>
      </c>
      <c r="P468" s="50">
        <v>10.128618090306141</v>
      </c>
      <c r="Q468" s="50">
        <v>10.550847001037324</v>
      </c>
      <c r="R468" s="50">
        <v>10.809772286481088</v>
      </c>
      <c r="S468" s="50">
        <v>11.03424222624518</v>
      </c>
      <c r="T468" s="50">
        <v>11.167084604162207</v>
      </c>
      <c r="U468" s="306">
        <v>10.068546881244588</v>
      </c>
      <c r="V468" s="50">
        <v>10.282423886511147</v>
      </c>
      <c r="W468" s="50">
        <v>10.587254777168155</v>
      </c>
      <c r="X468" s="50">
        <v>10.721691720304268</v>
      </c>
      <c r="Y468" s="50">
        <v>10.817826588964433</v>
      </c>
      <c r="Z468" s="50">
        <v>10.821514353958179</v>
      </c>
    </row>
    <row r="469" spans="1:26" x14ac:dyDescent="0.25">
      <c r="A469" t="str">
        <f t="shared" si="16"/>
        <v>24. Verv. metalen in primaire vorm</v>
      </c>
      <c r="B469">
        <v>24</v>
      </c>
      <c r="C469" s="3" t="s">
        <v>160</v>
      </c>
      <c r="D469" s="208"/>
      <c r="E469" s="50">
        <v>100.02452325722156</v>
      </c>
      <c r="F469" s="50">
        <v>100.66910244076227</v>
      </c>
      <c r="G469" s="50">
        <v>103.88959546016264</v>
      </c>
      <c r="H469" s="50">
        <v>109.85654820701944</v>
      </c>
      <c r="I469" s="50">
        <v>115.42292474180435</v>
      </c>
      <c r="J469" s="50">
        <v>128.50690842546805</v>
      </c>
      <c r="K469" s="50">
        <v>113.04536510293367</v>
      </c>
      <c r="L469" s="50">
        <v>105.95199059055189</v>
      </c>
      <c r="M469" s="50">
        <v>105.31002259457274</v>
      </c>
      <c r="N469" s="50">
        <v>103.84202835233364</v>
      </c>
      <c r="O469" s="306">
        <v>122.40616197351868</v>
      </c>
      <c r="P469" s="50">
        <v>126.46817638922906</v>
      </c>
      <c r="Q469" s="50">
        <v>131.74022040183604</v>
      </c>
      <c r="R469" s="50">
        <v>134.97321905764244</v>
      </c>
      <c r="S469" s="50">
        <v>137.77600061017563</v>
      </c>
      <c r="T469" s="50">
        <v>139.43470006281402</v>
      </c>
      <c r="U469" s="306">
        <v>127.6632582215919</v>
      </c>
      <c r="V469" s="50">
        <v>130.37509297521117</v>
      </c>
      <c r="W469" s="50">
        <v>134.24016955149</v>
      </c>
      <c r="X469" s="50">
        <v>135.94475099591637</v>
      </c>
      <c r="Y469" s="50">
        <v>137.16368464211345</v>
      </c>
      <c r="Z469" s="50">
        <v>137.21044333532018</v>
      </c>
    </row>
    <row r="470" spans="1:26" x14ac:dyDescent="0.25">
      <c r="A470" t="str">
        <f t="shared" si="16"/>
        <v>24. Verv. metalen in primaire vorm</v>
      </c>
      <c r="B470">
        <v>24</v>
      </c>
      <c r="C470" s="3" t="s">
        <v>161</v>
      </c>
      <c r="D470" s="208"/>
      <c r="E470" s="50">
        <v>154.14399277219113</v>
      </c>
      <c r="F470" s="50">
        <v>132.53994816524127</v>
      </c>
      <c r="G470" s="50">
        <v>132.31014776807748</v>
      </c>
      <c r="H470" s="50">
        <v>146.41558935807029</v>
      </c>
      <c r="I470" s="50">
        <v>155.4489847211934</v>
      </c>
      <c r="J470" s="50">
        <v>180.24959703576741</v>
      </c>
      <c r="K470" s="50">
        <v>173.15508707139611</v>
      </c>
      <c r="L470" s="50">
        <v>175.6724625980676</v>
      </c>
      <c r="M470" s="50">
        <v>150.5582275725553</v>
      </c>
      <c r="N470" s="50">
        <v>155.79271887697382</v>
      </c>
      <c r="O470" s="306">
        <v>174.94142642398427</v>
      </c>
      <c r="P470" s="50">
        <v>180.7468089683114</v>
      </c>
      <c r="Q470" s="50">
        <v>188.2815513772351</v>
      </c>
      <c r="R470" s="50">
        <v>192.90211448741582</v>
      </c>
      <c r="S470" s="50">
        <v>196.90781644595813</v>
      </c>
      <c r="T470" s="50">
        <v>199.27840991588488</v>
      </c>
      <c r="U470" s="306">
        <v>185.46597008183011</v>
      </c>
      <c r="V470" s="50">
        <v>189.40565539370425</v>
      </c>
      <c r="W470" s="50">
        <v>195.020741414898</v>
      </c>
      <c r="X470" s="50">
        <v>197.49711445736929</v>
      </c>
      <c r="Y470" s="50">
        <v>199.26795059539845</v>
      </c>
      <c r="Z470" s="50">
        <v>199.33588044864015</v>
      </c>
    </row>
    <row r="471" spans="1:26" x14ac:dyDescent="0.25">
      <c r="A471" t="str">
        <f t="shared" si="16"/>
        <v>24. Verv. metalen in primaire vorm</v>
      </c>
      <c r="B471">
        <v>24</v>
      </c>
      <c r="C471" s="3" t="s">
        <v>162</v>
      </c>
      <c r="D471" s="208"/>
      <c r="E471" s="50">
        <v>148.77869404946884</v>
      </c>
      <c r="F471" s="50">
        <v>130.0207927115859</v>
      </c>
      <c r="G471" s="50">
        <v>124.2558038026244</v>
      </c>
      <c r="H471" s="50">
        <v>143.9919708614494</v>
      </c>
      <c r="I471" s="50">
        <v>149.29305855777585</v>
      </c>
      <c r="J471" s="50">
        <v>165.1020361193446</v>
      </c>
      <c r="K471" s="50">
        <v>155.25471514494234</v>
      </c>
      <c r="L471" s="50">
        <v>163.61798046697569</v>
      </c>
      <c r="M471" s="50">
        <v>132.21140167813979</v>
      </c>
      <c r="N471" s="50">
        <v>136.33844681240961</v>
      </c>
      <c r="O471" s="306">
        <v>141.22574706219154</v>
      </c>
      <c r="P471" s="50">
        <v>144.47859905852468</v>
      </c>
      <c r="Q471" s="50">
        <v>147.8510559099856</v>
      </c>
      <c r="R471" s="50">
        <v>151.11026504771684</v>
      </c>
      <c r="S471" s="50">
        <v>157.08581661842848</v>
      </c>
      <c r="T471" s="50">
        <v>164.08583339281978</v>
      </c>
      <c r="U471" s="306">
        <v>152.04568036450385</v>
      </c>
      <c r="V471" s="50">
        <v>153.7497643630555</v>
      </c>
      <c r="W471" s="50">
        <v>155.51994678016931</v>
      </c>
      <c r="X471" s="50">
        <v>157.11091838943236</v>
      </c>
      <c r="Y471" s="50">
        <v>161.435894902717</v>
      </c>
      <c r="Z471" s="50">
        <v>166.68055968951856</v>
      </c>
    </row>
    <row r="472" spans="1:26" x14ac:dyDescent="0.25">
      <c r="A472" t="str">
        <f t="shared" si="16"/>
        <v>24. Verv. metalen in primaire vorm</v>
      </c>
      <c r="B472">
        <v>24</v>
      </c>
      <c r="C472" s="3" t="s">
        <v>163</v>
      </c>
      <c r="D472" s="208"/>
      <c r="E472" s="50">
        <v>123.84989465565378</v>
      </c>
      <c r="F472" s="50">
        <v>102.38378450060267</v>
      </c>
      <c r="G472" s="50">
        <v>103.76322988722364</v>
      </c>
      <c r="H472" s="50">
        <v>119.67600255530479</v>
      </c>
      <c r="I472" s="50">
        <v>124.9814591334257</v>
      </c>
      <c r="J472" s="50">
        <v>145.37704708153936</v>
      </c>
      <c r="K472" s="50">
        <v>135.45546741435246</v>
      </c>
      <c r="L472" s="50">
        <v>145.74152738071874</v>
      </c>
      <c r="M472" s="50">
        <v>107.94908522622754</v>
      </c>
      <c r="N472" s="50">
        <v>108.67744758653291</v>
      </c>
      <c r="O472" s="306">
        <v>111.14832664965152</v>
      </c>
      <c r="P472" s="50">
        <v>109.45930544105207</v>
      </c>
      <c r="Q472" s="50">
        <v>106.34590162750511</v>
      </c>
      <c r="R472" s="50">
        <v>105.76914268045057</v>
      </c>
      <c r="S472" s="50">
        <v>106.61093722342979</v>
      </c>
      <c r="T472" s="50">
        <v>107.00008122170111</v>
      </c>
      <c r="U472" s="306">
        <v>122.53348034835329</v>
      </c>
      <c r="V472" s="50">
        <v>119.27660243829851</v>
      </c>
      <c r="W472" s="50">
        <v>114.54445255566694</v>
      </c>
      <c r="X472" s="50">
        <v>112.60638561226826</v>
      </c>
      <c r="Y472" s="50">
        <v>112.19061468588754</v>
      </c>
      <c r="Z472" s="50">
        <v>111.2985752884709</v>
      </c>
    </row>
    <row r="473" spans="1:26" x14ac:dyDescent="0.25">
      <c r="A473" t="str">
        <f t="shared" si="16"/>
        <v>24. Verv. metalen in primaire vorm</v>
      </c>
      <c r="B473">
        <v>24</v>
      </c>
      <c r="C473" s="3" t="s">
        <v>164</v>
      </c>
      <c r="D473" s="208"/>
      <c r="E473" s="50">
        <v>89.473385095421392</v>
      </c>
      <c r="F473" s="50">
        <v>64.121157866140109</v>
      </c>
      <c r="G473" s="50">
        <v>63.444143229188157</v>
      </c>
      <c r="H473" s="50">
        <v>80.389392772858201</v>
      </c>
      <c r="I473" s="50">
        <v>92.252356297290675</v>
      </c>
      <c r="J473" s="50">
        <v>117.54998590146886</v>
      </c>
      <c r="K473" s="50">
        <v>110.79790413520283</v>
      </c>
      <c r="L473" s="50">
        <v>124.88939896772916</v>
      </c>
      <c r="M473" s="50">
        <v>78.369011732378667</v>
      </c>
      <c r="N473" s="50">
        <v>78.38475585561909</v>
      </c>
      <c r="O473" s="306">
        <v>83.230746839221197</v>
      </c>
      <c r="P473" s="50">
        <v>83.44549403184746</v>
      </c>
      <c r="Q473" s="50">
        <v>83.211883718293578</v>
      </c>
      <c r="R473" s="50">
        <v>83.753905761699869</v>
      </c>
      <c r="S473" s="50">
        <v>82.821414563097278</v>
      </c>
      <c r="T473" s="50">
        <v>81.184397471058361</v>
      </c>
      <c r="U473" s="306">
        <v>95.05423472287805</v>
      </c>
      <c r="V473" s="50">
        <v>94.197917093004804</v>
      </c>
      <c r="W473" s="50">
        <v>92.848415037749291</v>
      </c>
      <c r="X473" s="50">
        <v>92.37297725067333</v>
      </c>
      <c r="Y473" s="50">
        <v>90.288668366383774</v>
      </c>
      <c r="Z473" s="50">
        <v>87.48103392796898</v>
      </c>
    </row>
    <row r="474" spans="1:26" x14ac:dyDescent="0.25">
      <c r="A474" t="str">
        <f t="shared" si="16"/>
        <v>24. Verv. metalen in primaire vorm</v>
      </c>
      <c r="B474">
        <v>24</v>
      </c>
      <c r="C474" s="3" t="s">
        <v>165</v>
      </c>
      <c r="D474" s="208"/>
      <c r="E474" s="50">
        <v>105.13348319733869</v>
      </c>
      <c r="F474" s="50">
        <v>69.78223167591382</v>
      </c>
      <c r="G474" s="50">
        <v>63.888423651413021</v>
      </c>
      <c r="H474" s="50">
        <v>80.553164747699327</v>
      </c>
      <c r="I474" s="50">
        <v>84.329377828726862</v>
      </c>
      <c r="J474" s="50">
        <v>105.14192742176131</v>
      </c>
      <c r="K474" s="50">
        <v>94.737186890616101</v>
      </c>
      <c r="L474" s="50">
        <v>106.83869224828567</v>
      </c>
      <c r="M474" s="50">
        <v>64.353642637802949</v>
      </c>
      <c r="N474" s="50">
        <v>67.028119604252609</v>
      </c>
      <c r="O474" s="306">
        <v>72.685264404635589</v>
      </c>
      <c r="P474" s="50">
        <v>72.667141029270994</v>
      </c>
      <c r="Q474" s="50">
        <v>73.370113504036723</v>
      </c>
      <c r="R474" s="50">
        <v>72.491342985890412</v>
      </c>
      <c r="S474" s="50">
        <v>70.951233148405024</v>
      </c>
      <c r="T474" s="50">
        <v>70.995769115100771</v>
      </c>
      <c r="U474" s="306">
        <v>84.947086473247523</v>
      </c>
      <c r="V474" s="50">
        <v>83.944243333307455</v>
      </c>
      <c r="W474" s="50">
        <v>83.776607009023266</v>
      </c>
      <c r="X474" s="50">
        <v>81.816416431978382</v>
      </c>
      <c r="Y474" s="50">
        <v>79.15256394190591</v>
      </c>
      <c r="Z474" s="50">
        <v>78.286745494085892</v>
      </c>
    </row>
    <row r="475" spans="1:26" x14ac:dyDescent="0.25">
      <c r="A475" t="str">
        <f t="shared" si="16"/>
        <v>24. Verv. metalen in primaire vorm</v>
      </c>
      <c r="B475">
        <v>24</v>
      </c>
      <c r="C475" s="3" t="s">
        <v>166</v>
      </c>
      <c r="D475" s="206"/>
      <c r="E475" s="50">
        <v>75.724885784198591</v>
      </c>
      <c r="F475" s="50">
        <v>47.385852053664564</v>
      </c>
      <c r="G475" s="50">
        <v>45.183874121690138</v>
      </c>
      <c r="H475" s="50">
        <v>70.336726542597759</v>
      </c>
      <c r="I475" s="50">
        <v>82.172680152939961</v>
      </c>
      <c r="J475" s="50">
        <v>109.83183429046957</v>
      </c>
      <c r="K475" s="50">
        <v>96.615385313094293</v>
      </c>
      <c r="L475" s="50">
        <v>108.18753375992146</v>
      </c>
      <c r="M475" s="50">
        <v>54.622758180174358</v>
      </c>
      <c r="N475" s="50">
        <v>51.105480382287936</v>
      </c>
      <c r="O475" s="306">
        <v>53.148733775684946</v>
      </c>
      <c r="P475" s="50">
        <v>50.184632763595438</v>
      </c>
      <c r="Q475" s="50">
        <v>49.18854876851038</v>
      </c>
      <c r="R475" s="50">
        <v>49.581388287657582</v>
      </c>
      <c r="S475" s="50">
        <v>50.887081848428409</v>
      </c>
      <c r="T475" s="50">
        <v>51.35700626755667</v>
      </c>
      <c r="U475" s="306">
        <v>65.257077368097583</v>
      </c>
      <c r="V475" s="50">
        <v>60.905453185167765</v>
      </c>
      <c r="W475" s="50">
        <v>59.006542745886485</v>
      </c>
      <c r="X475" s="50">
        <v>58.790286206912405</v>
      </c>
      <c r="Y475" s="50">
        <v>59.641034751309498</v>
      </c>
      <c r="Z475" s="50">
        <v>59.496039133179472</v>
      </c>
    </row>
    <row r="476" spans="1:26" x14ac:dyDescent="0.25">
      <c r="A476" t="str">
        <f t="shared" si="16"/>
        <v>24. Verv. metalen in primaire vorm</v>
      </c>
      <c r="B476">
        <v>24</v>
      </c>
      <c r="C476" s="3" t="s">
        <v>167</v>
      </c>
      <c r="D476" s="206"/>
      <c r="E476" s="50">
        <v>114.02059283374186</v>
      </c>
      <c r="F476" s="50">
        <v>103.47336756671456</v>
      </c>
      <c r="G476" s="50">
        <v>115.00372470558962</v>
      </c>
      <c r="H476" s="50">
        <v>145.23152338672216</v>
      </c>
      <c r="I476" s="50">
        <v>168.69961765168128</v>
      </c>
      <c r="J476" s="50">
        <v>219.72417445710502</v>
      </c>
      <c r="K476" s="50">
        <v>220.08567111285896</v>
      </c>
      <c r="L476" s="50">
        <v>246.8284790088868</v>
      </c>
      <c r="M476" s="50">
        <v>181.82381826048672</v>
      </c>
      <c r="N476" s="50">
        <v>182.77487881482918</v>
      </c>
      <c r="O476" s="306">
        <v>167.78926547457905</v>
      </c>
      <c r="P476" s="50">
        <v>155.00988994577654</v>
      </c>
      <c r="Q476" s="50">
        <v>144.04540627991642</v>
      </c>
      <c r="R476" s="50">
        <v>134.03248578447918</v>
      </c>
      <c r="S476" s="50">
        <v>122.87302341573491</v>
      </c>
      <c r="T476" s="50">
        <v>115.815632048498</v>
      </c>
      <c r="U476" s="306">
        <v>182.34125466612787</v>
      </c>
      <c r="V476" s="50">
        <v>166.506390114955</v>
      </c>
      <c r="W476" s="50">
        <v>152.94019575963077</v>
      </c>
      <c r="X476" s="50">
        <v>140.66402248499921</v>
      </c>
      <c r="Y476" s="50">
        <v>127.46185554706156</v>
      </c>
      <c r="Z476" s="50">
        <v>118.75218382291361</v>
      </c>
    </row>
    <row r="477" spans="1:26" x14ac:dyDescent="0.25">
      <c r="A477" t="str">
        <f t="shared" si="16"/>
        <v>24. Verv. metalen in primaire vorm</v>
      </c>
      <c r="B477">
        <v>24</v>
      </c>
      <c r="C477" s="3" t="s">
        <v>168</v>
      </c>
      <c r="D477" s="206"/>
      <c r="E477" s="50">
        <v>71.335695051725352</v>
      </c>
      <c r="F477" s="50">
        <v>75.061363350285859</v>
      </c>
      <c r="G477" s="50">
        <v>89.588910295666665</v>
      </c>
      <c r="H477" s="50">
        <v>113.28445939528457</v>
      </c>
      <c r="I477" s="50">
        <v>123.23819769666025</v>
      </c>
      <c r="J477" s="50">
        <v>146.59184246415313</v>
      </c>
      <c r="K477" s="50">
        <v>177.06959720944724</v>
      </c>
      <c r="L477" s="50">
        <v>195.47162971691193</v>
      </c>
      <c r="M477" s="50">
        <v>188.71285753685422</v>
      </c>
      <c r="N477" s="50">
        <v>212.99948316122476</v>
      </c>
      <c r="O477" s="306">
        <v>255.30191694079994</v>
      </c>
      <c r="P477" s="50">
        <v>267.87016319283362</v>
      </c>
      <c r="Q477" s="50">
        <v>268.63997531787408</v>
      </c>
      <c r="R477" s="50">
        <v>253.14023218878148</v>
      </c>
      <c r="S477" s="50">
        <v>237.48206998770431</v>
      </c>
      <c r="T477" s="50">
        <v>211.58896937043491</v>
      </c>
      <c r="U477" s="306">
        <v>261.87268135362638</v>
      </c>
      <c r="V477" s="50">
        <v>271.58838530619443</v>
      </c>
      <c r="W477" s="50">
        <v>269.22055868041809</v>
      </c>
      <c r="X477" s="50">
        <v>250.75493437336078</v>
      </c>
      <c r="Y477" s="50">
        <v>232.52511667624896</v>
      </c>
      <c r="Z477" s="50">
        <v>204.77776555205475</v>
      </c>
    </row>
    <row r="478" spans="1:26" x14ac:dyDescent="0.25">
      <c r="A478" t="str">
        <f t="shared" si="16"/>
        <v>24. Verv. metalen in primaire vorm</v>
      </c>
      <c r="B478">
        <v>24</v>
      </c>
      <c r="C478" s="3" t="s">
        <v>169</v>
      </c>
      <c r="D478" s="206"/>
      <c r="E478" s="50">
        <v>6.3669938290593198</v>
      </c>
      <c r="F478" s="50">
        <v>4.3226194891768559</v>
      </c>
      <c r="G478" s="50">
        <v>4.3107991643741972</v>
      </c>
      <c r="H478" s="50">
        <v>6.6200187653469786</v>
      </c>
      <c r="I478" s="50">
        <v>7.6553758937201231</v>
      </c>
      <c r="J478" s="50">
        <v>8.5778914951972371</v>
      </c>
      <c r="K478" s="50">
        <v>6.8856186072789436</v>
      </c>
      <c r="L478" s="50">
        <v>9.3660041465959356</v>
      </c>
      <c r="M478" s="50">
        <v>7.9209226073335168</v>
      </c>
      <c r="N478" s="50">
        <v>9.8364046491515094</v>
      </c>
      <c r="O478" s="306">
        <v>12.379179193080356</v>
      </c>
      <c r="P478" s="50">
        <v>33.471288061371688</v>
      </c>
      <c r="Q478" s="50">
        <v>33.456172081403025</v>
      </c>
      <c r="R478" s="50">
        <v>44.255704728203689</v>
      </c>
      <c r="S478" s="50">
        <v>50.69933031144145</v>
      </c>
      <c r="T478" s="50">
        <v>59.96060979816005</v>
      </c>
      <c r="U478" s="306">
        <v>12.601975051532397</v>
      </c>
      <c r="V478" s="50">
        <v>33.679832493237498</v>
      </c>
      <c r="W478" s="50">
        <v>33.275491435889833</v>
      </c>
      <c r="X478" s="50">
        <v>43.507909973131703</v>
      </c>
      <c r="Y478" s="50">
        <v>49.266523195013505</v>
      </c>
      <c r="Z478" s="50">
        <v>57.59257072207798</v>
      </c>
    </row>
    <row r="479" spans="1:26" x14ac:dyDescent="0.25">
      <c r="A479" t="str">
        <f t="shared" si="16"/>
        <v>24. Verv. metalen in primaire vorm</v>
      </c>
      <c r="B479">
        <v>24</v>
      </c>
      <c r="C479" s="3" t="s">
        <v>26</v>
      </c>
      <c r="D479" s="208"/>
      <c r="E479" s="50">
        <v>191.72328171452654</v>
      </c>
      <c r="F479" s="50">
        <v>182.85735040617726</v>
      </c>
      <c r="G479" s="50">
        <v>208.90343416563047</v>
      </c>
      <c r="H479" s="50">
        <v>265.13600154735371</v>
      </c>
      <c r="I479" s="50">
        <v>299.59319124206166</v>
      </c>
      <c r="J479" s="50">
        <v>374.89390841645542</v>
      </c>
      <c r="K479" s="50">
        <v>404.04088692958516</v>
      </c>
      <c r="L479" s="50">
        <v>451.66611287239465</v>
      </c>
      <c r="M479" s="50">
        <v>378.45759840467446</v>
      </c>
      <c r="N479" s="50">
        <v>405.61076662520543</v>
      </c>
      <c r="O479" s="306">
        <v>435.47036160845931</v>
      </c>
      <c r="P479" s="50">
        <v>456.35134119998185</v>
      </c>
      <c r="Q479" s="50">
        <v>446.14155367919352</v>
      </c>
      <c r="R479" s="50">
        <v>431.42842270146434</v>
      </c>
      <c r="S479" s="50">
        <v>411.05442371488067</v>
      </c>
      <c r="T479" s="50">
        <v>387.36521121709291</v>
      </c>
      <c r="U479" s="306">
        <v>456.81591107128662</v>
      </c>
      <c r="V479" s="50">
        <v>471.77460791438688</v>
      </c>
      <c r="W479" s="50">
        <v>455.43624587593871</v>
      </c>
      <c r="X479" s="50">
        <v>434.92686683149168</v>
      </c>
      <c r="Y479" s="50">
        <v>409.25349541832406</v>
      </c>
      <c r="Z479" s="50">
        <v>381.12252009704633</v>
      </c>
    </row>
    <row r="480" spans="1:26" x14ac:dyDescent="0.25">
      <c r="A480" t="str">
        <f t="shared" si="16"/>
        <v>24. Verv. metalen in primaire vorm</v>
      </c>
      <c r="B480">
        <v>24</v>
      </c>
      <c r="C480" s="3" t="s">
        <v>19</v>
      </c>
      <c r="D480" s="208"/>
      <c r="E480" s="50">
        <v>997.93917843837653</v>
      </c>
      <c r="F480" s="50">
        <v>837.82963208273964</v>
      </c>
      <c r="G480" s="50">
        <v>853.67429199208243</v>
      </c>
      <c r="H480" s="50">
        <v>1025.1004585313003</v>
      </c>
      <c r="I480" s="50">
        <v>1109.2167033895307</v>
      </c>
      <c r="J480" s="50">
        <v>1336.2377587295948</v>
      </c>
      <c r="K480" s="50">
        <v>1292.1573962529628</v>
      </c>
      <c r="L480" s="50">
        <v>1389.6174833958967</v>
      </c>
      <c r="M480" s="50">
        <v>1081.9028044706101</v>
      </c>
      <c r="N480" s="50">
        <v>1118.3451722028442</v>
      </c>
      <c r="O480" s="306">
        <v>1204.060067100045</v>
      </c>
      <c r="P480" s="50">
        <v>1233.9301169721191</v>
      </c>
      <c r="Q480" s="50">
        <v>1236.6816759876333</v>
      </c>
      <c r="R480" s="50">
        <v>1232.8195732964189</v>
      </c>
      <c r="S480" s="50">
        <v>1225.1289663990485</v>
      </c>
      <c r="T480" s="50">
        <v>1211.8684932681906</v>
      </c>
      <c r="U480" s="306">
        <v>1299.8512455330338</v>
      </c>
      <c r="V480" s="50">
        <v>1313.9117605826475</v>
      </c>
      <c r="W480" s="50">
        <v>1300.9803757479899</v>
      </c>
      <c r="X480" s="50">
        <v>1281.7874078963464</v>
      </c>
      <c r="Y480" s="50">
        <v>1259.2117338930041</v>
      </c>
      <c r="Z480" s="50">
        <v>1231.7333117681885</v>
      </c>
    </row>
    <row r="481" spans="1:26" x14ac:dyDescent="0.25">
      <c r="A481" t="str">
        <f t="shared" si="16"/>
        <v>24. Verv. metalen in primaire vorm</v>
      </c>
      <c r="B481">
        <v>24</v>
      </c>
      <c r="C481" s="3" t="s">
        <v>20</v>
      </c>
      <c r="D481" s="208"/>
      <c r="E481" s="207">
        <v>0.19211920511482913</v>
      </c>
      <c r="F481" s="207">
        <v>0.218251233191188</v>
      </c>
      <c r="G481" s="207">
        <v>0.24471093498451982</v>
      </c>
      <c r="H481" s="207">
        <v>0.25864392054533264</v>
      </c>
      <c r="I481" s="207">
        <v>0.27009437409891907</v>
      </c>
      <c r="J481" s="207">
        <v>0.28055928368083188</v>
      </c>
      <c r="K481" s="207">
        <v>0.31268705198084629</v>
      </c>
      <c r="L481" s="207">
        <v>0.32502909489065251</v>
      </c>
      <c r="M481" s="207">
        <v>0.34980739197719241</v>
      </c>
      <c r="N481" s="207">
        <v>0.36268835124155763</v>
      </c>
      <c r="O481" s="307">
        <v>0.36166830335739075</v>
      </c>
      <c r="P481" s="207">
        <v>0.36983564540899622</v>
      </c>
      <c r="Q481" s="207">
        <v>0.36075698568339981</v>
      </c>
      <c r="R481" s="207">
        <v>0.34995260624218838</v>
      </c>
      <c r="S481" s="207">
        <v>0.33551930856966788</v>
      </c>
      <c r="T481" s="207">
        <v>0.31964294258730902</v>
      </c>
      <c r="U481" s="307">
        <v>0.35143706838851302</v>
      </c>
      <c r="V481" s="207">
        <v>0.35906110445741107</v>
      </c>
      <c r="W481" s="207">
        <v>0.35007157245864584</v>
      </c>
      <c r="X481" s="207">
        <v>0.33931279411247162</v>
      </c>
      <c r="Y481" s="207">
        <v>0.32500768886029024</v>
      </c>
      <c r="Z481" s="207">
        <v>0.30941967425556921</v>
      </c>
    </row>
    <row r="482" spans="1:26" x14ac:dyDescent="0.25">
      <c r="A482" t="str">
        <f t="shared" si="16"/>
        <v>24. Verv. metalen in primaire vorm</v>
      </c>
      <c r="B482">
        <v>24</v>
      </c>
      <c r="C482" s="3" t="s">
        <v>29</v>
      </c>
      <c r="D482" s="208"/>
      <c r="E482" s="50">
        <v>961.93917843837653</v>
      </c>
      <c r="F482" s="50">
        <v>837.82963208273964</v>
      </c>
      <c r="G482" s="50">
        <v>853.67429199208243</v>
      </c>
      <c r="H482" s="50">
        <v>1025.1004585313003</v>
      </c>
      <c r="I482" s="50">
        <v>1049.2167033895307</v>
      </c>
      <c r="J482" s="50">
        <v>881.23775872959482</v>
      </c>
      <c r="K482" s="50">
        <v>920.15739625296283</v>
      </c>
      <c r="L482" s="50">
        <v>797.61748339589667</v>
      </c>
      <c r="M482" s="50">
        <v>1081.9028044706101</v>
      </c>
      <c r="N482" s="50">
        <v>1118.3451722028442</v>
      </c>
      <c r="O482" s="306">
        <v>1126.8160750686459</v>
      </c>
      <c r="P482" s="50">
        <v>1157.0444494837982</v>
      </c>
      <c r="Q482" s="50">
        <v>1160.1526708227925</v>
      </c>
      <c r="R482" s="50">
        <v>1156.6455759462235</v>
      </c>
      <c r="S482" s="50">
        <v>1149.3083300297806</v>
      </c>
      <c r="T482" s="50">
        <v>1136.3995786855437</v>
      </c>
      <c r="U482" s="306">
        <v>1031.0248966356567</v>
      </c>
      <c r="V482" s="50">
        <v>1049.4254224058429</v>
      </c>
      <c r="W482" s="50">
        <v>1040.7639818970952</v>
      </c>
      <c r="X482" s="50">
        <v>1025.7720231489598</v>
      </c>
      <c r="Y482" s="50">
        <v>1007.3295359369733</v>
      </c>
      <c r="Z482" s="50">
        <v>983.9175732344977</v>
      </c>
    </row>
    <row r="483" spans="1:26" x14ac:dyDescent="0.25">
      <c r="A483" t="str">
        <f t="shared" si="16"/>
        <v>25. Verv. producten van metaal, exclusief machines en apparaten</v>
      </c>
      <c r="B483">
        <v>25</v>
      </c>
      <c r="C483" s="3" t="s">
        <v>25</v>
      </c>
      <c r="D483" s="50">
        <v>36777</v>
      </c>
      <c r="E483" s="50">
        <v>36504</v>
      </c>
      <c r="F483" s="50">
        <v>36910</v>
      </c>
      <c r="G483" s="50">
        <v>37492</v>
      </c>
      <c r="H483" s="50">
        <v>38238</v>
      </c>
      <c r="I483" s="50">
        <v>38290</v>
      </c>
      <c r="J483" s="50">
        <v>38240</v>
      </c>
      <c r="K483" s="50">
        <v>38731</v>
      </c>
      <c r="L483" s="50">
        <v>40468</v>
      </c>
      <c r="M483" s="50">
        <v>40156</v>
      </c>
      <c r="N483" s="50">
        <v>39247.027620724519</v>
      </c>
      <c r="O483" s="306">
        <v>39502.97628949691</v>
      </c>
      <c r="P483" s="50">
        <v>39760.594122152987</v>
      </c>
      <c r="Q483" s="50">
        <v>40019.892004110035</v>
      </c>
      <c r="R483" s="50">
        <v>40280.880891774439</v>
      </c>
      <c r="S483" s="50">
        <v>40543.57181300447</v>
      </c>
      <c r="T483" s="50">
        <v>40807.975867576381</v>
      </c>
      <c r="U483" s="306">
        <v>39084.073379975292</v>
      </c>
      <c r="V483" s="50">
        <v>38921.795727650409</v>
      </c>
      <c r="W483" s="50">
        <v>38760.191854544675</v>
      </c>
      <c r="X483" s="50">
        <v>38599.258963116852</v>
      </c>
      <c r="Y483" s="50">
        <v>38438.994267440969</v>
      </c>
      <c r="Z483" s="50">
        <v>38279.394993158414</v>
      </c>
    </row>
    <row r="484" spans="1:26" x14ac:dyDescent="0.25">
      <c r="A484" t="str">
        <f t="shared" si="16"/>
        <v>25. Verv. producten van metaal, exclusief machines en apparaten</v>
      </c>
      <c r="B484">
        <v>25</v>
      </c>
      <c r="C484" s="3" t="s">
        <v>154</v>
      </c>
      <c r="D484" s="206"/>
      <c r="E484" s="50">
        <v>-273</v>
      </c>
      <c r="F484" s="50">
        <v>406</v>
      </c>
      <c r="G484" s="50">
        <v>582</v>
      </c>
      <c r="H484" s="50">
        <v>746</v>
      </c>
      <c r="I484" s="50">
        <v>52</v>
      </c>
      <c r="J484" s="50">
        <v>-50</v>
      </c>
      <c r="K484" s="50">
        <v>491</v>
      </c>
      <c r="L484" s="50">
        <v>1737</v>
      </c>
      <c r="M484" s="50">
        <v>-312</v>
      </c>
      <c r="N484" s="50">
        <v>-908.97237927548122</v>
      </c>
      <c r="O484" s="306">
        <v>255.9486687723911</v>
      </c>
      <c r="P484" s="50">
        <v>257.61783265607664</v>
      </c>
      <c r="Q484" s="50">
        <v>259.29788195704896</v>
      </c>
      <c r="R484" s="50">
        <v>260.98888766440359</v>
      </c>
      <c r="S484" s="50">
        <v>262.69092123003065</v>
      </c>
      <c r="T484" s="50">
        <v>264.40405457191082</v>
      </c>
      <c r="U484" s="306">
        <v>-162.9542407492263</v>
      </c>
      <c r="V484" s="50">
        <v>-162.27765232488309</v>
      </c>
      <c r="W484" s="50">
        <v>-161.60387310573424</v>
      </c>
      <c r="X484" s="50">
        <v>-160.93289142782305</v>
      </c>
      <c r="Y484" s="50">
        <v>-160.26469567588356</v>
      </c>
      <c r="Z484" s="50">
        <v>-159.59927428255469</v>
      </c>
    </row>
    <row r="485" spans="1:26" x14ac:dyDescent="0.25">
      <c r="A485" t="str">
        <f t="shared" si="16"/>
        <v>25. Verv. producten van metaal, exclusief machines en apparaten</v>
      </c>
      <c r="B485">
        <v>25</v>
      </c>
      <c r="C485" s="3" t="s">
        <v>155</v>
      </c>
      <c r="D485" s="206"/>
      <c r="E485" s="207">
        <v>0.99257688229056207</v>
      </c>
      <c r="F485" s="207">
        <v>1.0111220688143765</v>
      </c>
      <c r="G485" s="207">
        <v>1.0157680845299377</v>
      </c>
      <c r="H485" s="207">
        <v>1.0198975781500053</v>
      </c>
      <c r="I485" s="207">
        <v>1.0013599037606569</v>
      </c>
      <c r="J485" s="207">
        <v>0.99869417602507182</v>
      </c>
      <c r="K485" s="207">
        <v>1.0128399581589957</v>
      </c>
      <c r="L485" s="207">
        <v>1.0448477963388501</v>
      </c>
      <c r="M485" s="207">
        <v>0.99229020460610851</v>
      </c>
      <c r="N485" s="207">
        <v>0.97736397103109174</v>
      </c>
      <c r="O485" s="307">
        <v>1.0065214790594037</v>
      </c>
      <c r="P485" s="207">
        <v>1.0065214790594037</v>
      </c>
      <c r="Q485" s="207">
        <v>1.0065214790594033</v>
      </c>
      <c r="R485" s="207">
        <v>1.0065214790594037</v>
      </c>
      <c r="S485" s="207">
        <v>1.0065214790594035</v>
      </c>
      <c r="T485" s="207">
        <v>1.006521479059403</v>
      </c>
      <c r="U485" s="307">
        <v>0.99584798516911943</v>
      </c>
      <c r="V485" s="207">
        <v>0.99584798516911943</v>
      </c>
      <c r="W485" s="207">
        <v>0.99584798516911877</v>
      </c>
      <c r="X485" s="207">
        <v>0.99584798516911999</v>
      </c>
      <c r="Y485" s="207">
        <v>0.99584798516911888</v>
      </c>
      <c r="Z485" s="207">
        <v>0.99584798516911921</v>
      </c>
    </row>
    <row r="486" spans="1:26" x14ac:dyDescent="0.25">
      <c r="A486" t="str">
        <f t="shared" si="16"/>
        <v>25. Verv. producten van metaal, exclusief machines en apparaten</v>
      </c>
      <c r="B486">
        <v>25</v>
      </c>
      <c r="C486" s="3" t="s">
        <v>8</v>
      </c>
      <c r="D486" s="50">
        <v>251</v>
      </c>
      <c r="E486" s="50">
        <v>198</v>
      </c>
      <c r="F486" s="50">
        <v>188</v>
      </c>
      <c r="G486" s="50">
        <v>192</v>
      </c>
      <c r="H486" s="50">
        <v>173</v>
      </c>
      <c r="I486" s="50">
        <v>223</v>
      </c>
      <c r="J486" s="50">
        <v>222</v>
      </c>
      <c r="K486" s="50">
        <v>227</v>
      </c>
      <c r="L486" s="50">
        <v>244</v>
      </c>
      <c r="M486" s="50">
        <v>291</v>
      </c>
      <c r="N486" s="50">
        <v>179.36617460537474</v>
      </c>
      <c r="O486" s="306">
        <v>187.16404332265293</v>
      </c>
      <c r="P486" s="50">
        <v>197.89237789863364</v>
      </c>
      <c r="Q486" s="50">
        <v>208.40224574272111</v>
      </c>
      <c r="R486" s="50">
        <v>218.27618769876705</v>
      </c>
      <c r="S486" s="50">
        <v>227.85836847378692</v>
      </c>
      <c r="T486" s="50">
        <v>232.11215141917069</v>
      </c>
      <c r="U486" s="306">
        <v>185.17929256030212</v>
      </c>
      <c r="V486" s="50">
        <v>193.71759599382341</v>
      </c>
      <c r="W486" s="50">
        <v>201.84239945165854</v>
      </c>
      <c r="X486" s="50">
        <v>209.16372502139347</v>
      </c>
      <c r="Y486" s="50">
        <v>216.0304612516405</v>
      </c>
      <c r="Z486" s="50">
        <v>217.72980742095135</v>
      </c>
    </row>
    <row r="487" spans="1:26" x14ac:dyDescent="0.25">
      <c r="A487" t="str">
        <f t="shared" si="16"/>
        <v>25. Verv. producten van metaal, exclusief machines en apparaten</v>
      </c>
      <c r="B487">
        <v>25</v>
      </c>
      <c r="C487" s="3" t="s">
        <v>9</v>
      </c>
      <c r="D487" s="50">
        <v>2702</v>
      </c>
      <c r="E487" s="50">
        <v>2568</v>
      </c>
      <c r="F487" s="50">
        <v>2448</v>
      </c>
      <c r="G487" s="50">
        <v>2541</v>
      </c>
      <c r="H487" s="50">
        <v>2504</v>
      </c>
      <c r="I487" s="50">
        <v>2335</v>
      </c>
      <c r="J487" s="50">
        <v>2280</v>
      </c>
      <c r="K487" s="50">
        <v>2411</v>
      </c>
      <c r="L487" s="50">
        <v>2467</v>
      </c>
      <c r="M487" s="50">
        <v>2337</v>
      </c>
      <c r="N487" s="50">
        <v>1996.9001050565782</v>
      </c>
      <c r="O487" s="306">
        <v>2083.7144940851081</v>
      </c>
      <c r="P487" s="50">
        <v>2203.1540288189663</v>
      </c>
      <c r="Q487" s="50">
        <v>2320.1613533502668</v>
      </c>
      <c r="R487" s="50">
        <v>2430.0888565304567</v>
      </c>
      <c r="S487" s="50">
        <v>2536.7681556703674</v>
      </c>
      <c r="T487" s="50">
        <v>2584.1259121103058</v>
      </c>
      <c r="U487" s="306">
        <v>2061.6180814556405</v>
      </c>
      <c r="V487" s="50">
        <v>2156.6757982236754</v>
      </c>
      <c r="W487" s="50">
        <v>2247.1299817630775</v>
      </c>
      <c r="X487" s="50">
        <v>2328.6389721372248</v>
      </c>
      <c r="Y487" s="50">
        <v>2405.0869776195541</v>
      </c>
      <c r="Z487" s="50">
        <v>2424.0059546869425</v>
      </c>
    </row>
    <row r="488" spans="1:26" x14ac:dyDescent="0.25">
      <c r="A488" t="str">
        <f t="shared" si="16"/>
        <v>25. Verv. producten van metaal, exclusief machines en apparaten</v>
      </c>
      <c r="B488">
        <v>25</v>
      </c>
      <c r="C488" s="3" t="s">
        <v>10</v>
      </c>
      <c r="D488" s="50">
        <v>4123</v>
      </c>
      <c r="E488" s="50">
        <v>4059</v>
      </c>
      <c r="F488" s="50">
        <v>4144</v>
      </c>
      <c r="G488" s="50">
        <v>4188</v>
      </c>
      <c r="H488" s="50">
        <v>4219</v>
      </c>
      <c r="I488" s="50">
        <v>4186</v>
      </c>
      <c r="J488" s="50">
        <v>4074</v>
      </c>
      <c r="K488" s="50">
        <v>4007</v>
      </c>
      <c r="L488" s="50">
        <v>3994</v>
      </c>
      <c r="M488" s="50">
        <v>3837</v>
      </c>
      <c r="N488" s="50">
        <v>3315.3917045323929</v>
      </c>
      <c r="O488" s="306">
        <v>3459.5269592155914</v>
      </c>
      <c r="P488" s="50">
        <v>3657.8287378809914</v>
      </c>
      <c r="Q488" s="50">
        <v>3852.0923929022383</v>
      </c>
      <c r="R488" s="50">
        <v>4034.6016387181339</v>
      </c>
      <c r="S488" s="50">
        <v>4211.7179914681728</v>
      </c>
      <c r="T488" s="50">
        <v>4290.3446150276859</v>
      </c>
      <c r="U488" s="306">
        <v>3422.8409662877748</v>
      </c>
      <c r="V488" s="50">
        <v>3580.6623639763716</v>
      </c>
      <c r="W488" s="50">
        <v>3730.8406573158304</v>
      </c>
      <c r="X488" s="50">
        <v>3866.1675221134074</v>
      </c>
      <c r="Y488" s="50">
        <v>3993.0917896630749</v>
      </c>
      <c r="Z488" s="50">
        <v>4024.502384248467</v>
      </c>
    </row>
    <row r="489" spans="1:26" x14ac:dyDescent="0.25">
      <c r="A489" t="str">
        <f t="shared" si="16"/>
        <v>25. Verv. producten van metaal, exclusief machines en apparaten</v>
      </c>
      <c r="B489">
        <v>25</v>
      </c>
      <c r="C489" s="3" t="s">
        <v>11</v>
      </c>
      <c r="D489" s="50">
        <v>4798</v>
      </c>
      <c r="E489" s="50">
        <v>4655</v>
      </c>
      <c r="F489" s="50">
        <v>4473</v>
      </c>
      <c r="G489" s="50">
        <v>4523</v>
      </c>
      <c r="H489" s="50">
        <v>4621</v>
      </c>
      <c r="I489" s="50">
        <v>4562</v>
      </c>
      <c r="J489" s="50">
        <v>4521</v>
      </c>
      <c r="K489" s="50">
        <v>4651</v>
      </c>
      <c r="L489" s="50">
        <v>4806</v>
      </c>
      <c r="M489" s="50">
        <v>4660</v>
      </c>
      <c r="N489" s="50">
        <v>4585.6075579653379</v>
      </c>
      <c r="O489" s="306">
        <v>4363.1960318805595</v>
      </c>
      <c r="P489" s="50">
        <v>4156.9631239844803</v>
      </c>
      <c r="Q489" s="50">
        <v>4057.6337701145385</v>
      </c>
      <c r="R489" s="50">
        <v>3998.5259388740487</v>
      </c>
      <c r="S489" s="50">
        <v>4028.4725731277704</v>
      </c>
      <c r="T489" s="50">
        <v>4225.6594989778059</v>
      </c>
      <c r="U489" s="306">
        <v>4316.9272267360247</v>
      </c>
      <c r="V489" s="50">
        <v>4069.2668993332013</v>
      </c>
      <c r="W489" s="50">
        <v>3929.9122393675343</v>
      </c>
      <c r="X489" s="50">
        <v>3831.5978888350533</v>
      </c>
      <c r="Y489" s="50">
        <v>3819.3584635119073</v>
      </c>
      <c r="Z489" s="50">
        <v>3963.8253461251611</v>
      </c>
    </row>
    <row r="490" spans="1:26" x14ac:dyDescent="0.25">
      <c r="A490" t="str">
        <f t="shared" si="16"/>
        <v>25. Verv. producten van metaal, exclusief machines en apparaten</v>
      </c>
      <c r="B490">
        <v>25</v>
      </c>
      <c r="C490" s="3" t="s">
        <v>12</v>
      </c>
      <c r="D490" s="50">
        <v>4667</v>
      </c>
      <c r="E490" s="50">
        <v>4741</v>
      </c>
      <c r="F490" s="50">
        <v>4923</v>
      </c>
      <c r="G490" s="50">
        <v>4982</v>
      </c>
      <c r="H490" s="50">
        <v>5090</v>
      </c>
      <c r="I490" s="50">
        <v>4991</v>
      </c>
      <c r="J490" s="50">
        <v>4834</v>
      </c>
      <c r="K490" s="50">
        <v>4719</v>
      </c>
      <c r="L490" s="50">
        <v>4876</v>
      </c>
      <c r="M490" s="50">
        <v>4875</v>
      </c>
      <c r="N490" s="50">
        <v>4854.2205529925959</v>
      </c>
      <c r="O490" s="306">
        <v>4892.727279465651</v>
      </c>
      <c r="P490" s="50">
        <v>4976.8315671185474</v>
      </c>
      <c r="Q490" s="50">
        <v>4964.3677442316693</v>
      </c>
      <c r="R490" s="50">
        <v>4893.4237985419832</v>
      </c>
      <c r="S490" s="50">
        <v>4815.30496886729</v>
      </c>
      <c r="T490" s="50">
        <v>4581.7526395082132</v>
      </c>
      <c r="U490" s="306">
        <v>4840.8431460311558</v>
      </c>
      <c r="V490" s="50">
        <v>4871.8392142532048</v>
      </c>
      <c r="W490" s="50">
        <v>4808.1050839210475</v>
      </c>
      <c r="X490" s="50">
        <v>4689.1360922241338</v>
      </c>
      <c r="Y490" s="50">
        <v>4565.3471516512982</v>
      </c>
      <c r="Z490" s="50">
        <v>4297.8539199743318</v>
      </c>
    </row>
    <row r="491" spans="1:26" x14ac:dyDescent="0.25">
      <c r="A491" t="str">
        <f t="shared" si="16"/>
        <v>25. Verv. producten van metaal, exclusief machines en apparaten</v>
      </c>
      <c r="B491">
        <v>25</v>
      </c>
      <c r="C491" s="3" t="s">
        <v>13</v>
      </c>
      <c r="D491" s="50">
        <v>5189</v>
      </c>
      <c r="E491" s="50">
        <v>4940</v>
      </c>
      <c r="F491" s="50">
        <v>4833</v>
      </c>
      <c r="G491" s="50">
        <v>4656</v>
      </c>
      <c r="H491" s="50">
        <v>4755</v>
      </c>
      <c r="I491" s="50">
        <v>4860</v>
      </c>
      <c r="J491" s="50">
        <v>4953</v>
      </c>
      <c r="K491" s="50">
        <v>5140</v>
      </c>
      <c r="L491" s="50">
        <v>5471</v>
      </c>
      <c r="M491" s="50">
        <v>5345</v>
      </c>
      <c r="N491" s="50">
        <v>5348.0241415953378</v>
      </c>
      <c r="O491" s="306">
        <v>5277.1704191818972</v>
      </c>
      <c r="P491" s="50">
        <v>5095.2540025041526</v>
      </c>
      <c r="Q491" s="50">
        <v>5071.4749661956112</v>
      </c>
      <c r="R491" s="50">
        <v>5119.1933514790053</v>
      </c>
      <c r="S491" s="50">
        <v>5097.3730423574234</v>
      </c>
      <c r="T491" s="50">
        <v>5137.8086071057478</v>
      </c>
      <c r="U491" s="306">
        <v>5221.2095207818329</v>
      </c>
      <c r="V491" s="50">
        <v>4987.7633834315857</v>
      </c>
      <c r="W491" s="50">
        <v>4911.8409078933701</v>
      </c>
      <c r="X491" s="50">
        <v>4905.4803539898385</v>
      </c>
      <c r="Y491" s="50">
        <v>4832.7733446350567</v>
      </c>
      <c r="Z491" s="50">
        <v>4819.4550425353045</v>
      </c>
    </row>
    <row r="492" spans="1:26" x14ac:dyDescent="0.25">
      <c r="A492" t="str">
        <f t="shared" si="16"/>
        <v>25. Verv. producten van metaal, exclusief machines en apparaten</v>
      </c>
      <c r="B492">
        <v>25</v>
      </c>
      <c r="C492" s="3" t="s">
        <v>14</v>
      </c>
      <c r="D492" s="50">
        <v>5558</v>
      </c>
      <c r="E492" s="50">
        <v>5495</v>
      </c>
      <c r="F492" s="50">
        <v>5525</v>
      </c>
      <c r="G492" s="50">
        <v>5540</v>
      </c>
      <c r="H492" s="50">
        <v>5440</v>
      </c>
      <c r="I492" s="50">
        <v>5207</v>
      </c>
      <c r="J492" s="50">
        <v>5004</v>
      </c>
      <c r="K492" s="50">
        <v>4889</v>
      </c>
      <c r="L492" s="50">
        <v>5086</v>
      </c>
      <c r="M492" s="50">
        <v>5046</v>
      </c>
      <c r="N492" s="50">
        <v>5190.4917084214576</v>
      </c>
      <c r="O492" s="306">
        <v>5344.4734622091446</v>
      </c>
      <c r="P492" s="50">
        <v>5596.7472723545006</v>
      </c>
      <c r="Q492" s="50">
        <v>5641.3269820814421</v>
      </c>
      <c r="R492" s="50">
        <v>5612.7360951087767</v>
      </c>
      <c r="S492" s="50">
        <v>5615.9117188110904</v>
      </c>
      <c r="T492" s="50">
        <v>5541.5088665636194</v>
      </c>
      <c r="U492" s="306">
        <v>5287.7988595976021</v>
      </c>
      <c r="V492" s="50">
        <v>5478.6770389956891</v>
      </c>
      <c r="W492" s="50">
        <v>5463.7557771830088</v>
      </c>
      <c r="X492" s="50">
        <v>5378.4189727334742</v>
      </c>
      <c r="Y492" s="50">
        <v>5324.3951806089572</v>
      </c>
      <c r="Z492" s="50">
        <v>5198.140859758274</v>
      </c>
    </row>
    <row r="493" spans="1:26" x14ac:dyDescent="0.25">
      <c r="A493" t="str">
        <f t="shared" si="16"/>
        <v>25. Verv. producten van metaal, exclusief machines en apparaten</v>
      </c>
      <c r="B493">
        <v>25</v>
      </c>
      <c r="C493" s="3" t="s">
        <v>15</v>
      </c>
      <c r="D493" s="50">
        <v>4880</v>
      </c>
      <c r="E493" s="50">
        <v>5031</v>
      </c>
      <c r="F493" s="50">
        <v>5178</v>
      </c>
      <c r="G493" s="50">
        <v>5311</v>
      </c>
      <c r="H493" s="50">
        <v>5487</v>
      </c>
      <c r="I493" s="50">
        <v>5517</v>
      </c>
      <c r="J493" s="50">
        <v>5503</v>
      </c>
      <c r="K493" s="50">
        <v>5541</v>
      </c>
      <c r="L493" s="50">
        <v>5704</v>
      </c>
      <c r="M493" s="50">
        <v>5629</v>
      </c>
      <c r="N493" s="50">
        <v>5467.3643784502729</v>
      </c>
      <c r="O493" s="306">
        <v>5298.1733639441663</v>
      </c>
      <c r="P493" s="50">
        <v>5176.4173914254752</v>
      </c>
      <c r="Q493" s="50">
        <v>5133.5434207232838</v>
      </c>
      <c r="R493" s="50">
        <v>5185.7898592831134</v>
      </c>
      <c r="S493" s="50">
        <v>5334.2584632476774</v>
      </c>
      <c r="T493" s="50">
        <v>5492.6686409523527</v>
      </c>
      <c r="U493" s="306">
        <v>5241.9897432204725</v>
      </c>
      <c r="V493" s="50">
        <v>5067.2145313307947</v>
      </c>
      <c r="W493" s="50">
        <v>4971.9556429696313</v>
      </c>
      <c r="X493" s="50">
        <v>4969.2966309396033</v>
      </c>
      <c r="Y493" s="50">
        <v>5057.3622727551037</v>
      </c>
      <c r="Z493" s="50">
        <v>5152.3269165772754</v>
      </c>
    </row>
    <row r="494" spans="1:26" x14ac:dyDescent="0.25">
      <c r="A494" t="str">
        <f t="shared" si="16"/>
        <v>25. Verv. producten van metaal, exclusief machines en apparaten</v>
      </c>
      <c r="B494">
        <v>25</v>
      </c>
      <c r="C494" s="3" t="s">
        <v>16</v>
      </c>
      <c r="D494" s="50">
        <v>3413</v>
      </c>
      <c r="E494" s="50">
        <v>3526</v>
      </c>
      <c r="F494" s="50">
        <v>3834</v>
      </c>
      <c r="G494" s="50">
        <v>4078</v>
      </c>
      <c r="H494" s="50">
        <v>4341</v>
      </c>
      <c r="I494" s="50">
        <v>4681</v>
      </c>
      <c r="J494" s="50">
        <v>4950</v>
      </c>
      <c r="K494" s="50">
        <v>5063</v>
      </c>
      <c r="L494" s="50">
        <v>5540</v>
      </c>
      <c r="M494" s="50">
        <v>5678</v>
      </c>
      <c r="N494" s="50">
        <v>5593.3079136927799</v>
      </c>
      <c r="O494" s="306">
        <v>5545.3419136525981</v>
      </c>
      <c r="P494" s="50">
        <v>5511.4913817596098</v>
      </c>
      <c r="Q494" s="50">
        <v>5512.7550311573132</v>
      </c>
      <c r="R494" s="50">
        <v>5470.8507800340212</v>
      </c>
      <c r="S494" s="50">
        <v>5307.7970765015198</v>
      </c>
      <c r="T494" s="50">
        <v>5145.1441289064569</v>
      </c>
      <c r="U494" s="306">
        <v>5486.537234103962</v>
      </c>
      <c r="V494" s="50">
        <v>5395.2197257543767</v>
      </c>
      <c r="W494" s="50">
        <v>5339.2308663106724</v>
      </c>
      <c r="X494" s="50">
        <v>5242.4570002446289</v>
      </c>
      <c r="Y494" s="50">
        <v>5032.274470966564</v>
      </c>
      <c r="Z494" s="50">
        <v>4826.3360340699364</v>
      </c>
    </row>
    <row r="495" spans="1:26" x14ac:dyDescent="0.25">
      <c r="A495" t="str">
        <f t="shared" si="16"/>
        <v>25. Verv. producten van metaal, exclusief machines en apparaten</v>
      </c>
      <c r="B495">
        <v>25</v>
      </c>
      <c r="C495" s="3" t="s">
        <v>17</v>
      </c>
      <c r="D495" s="50">
        <v>1039</v>
      </c>
      <c r="E495" s="50">
        <v>1126</v>
      </c>
      <c r="F495" s="50">
        <v>1197</v>
      </c>
      <c r="G495" s="50">
        <v>1297</v>
      </c>
      <c r="H495" s="50">
        <v>1404</v>
      </c>
      <c r="I495" s="50">
        <v>1518</v>
      </c>
      <c r="J495" s="50">
        <v>1671</v>
      </c>
      <c r="K495" s="50">
        <v>1847</v>
      </c>
      <c r="L495" s="50">
        <v>2020</v>
      </c>
      <c r="M495" s="50">
        <v>2160</v>
      </c>
      <c r="N495" s="50">
        <v>2392.0662901373062</v>
      </c>
      <c r="O495" s="306">
        <v>2602.2605895568631</v>
      </c>
      <c r="P495" s="50">
        <v>2670.494870909974</v>
      </c>
      <c r="Q495" s="50">
        <v>2689.1973060692649</v>
      </c>
      <c r="R495" s="50">
        <v>2680.0571557642375</v>
      </c>
      <c r="S495" s="50">
        <v>2653.7727456500934</v>
      </c>
      <c r="T495" s="50">
        <v>2654.4346532046752</v>
      </c>
      <c r="U495" s="306">
        <v>2574.665338902581</v>
      </c>
      <c r="V495" s="50">
        <v>2614.1575132898924</v>
      </c>
      <c r="W495" s="50">
        <v>2604.5498450436767</v>
      </c>
      <c r="X495" s="50">
        <v>2568.171745529598</v>
      </c>
      <c r="Y495" s="50">
        <v>2516.017972654683</v>
      </c>
      <c r="Z495" s="50">
        <v>2489.9581616907071</v>
      </c>
    </row>
    <row r="496" spans="1:26" x14ac:dyDescent="0.25">
      <c r="A496" t="str">
        <f t="shared" si="16"/>
        <v>25. Verv. producten van metaal, exclusief machines en apparaten</v>
      </c>
      <c r="B496">
        <v>25</v>
      </c>
      <c r="C496" s="3" t="s">
        <v>156</v>
      </c>
      <c r="D496" s="50">
        <v>157</v>
      </c>
      <c r="E496" s="50">
        <v>165</v>
      </c>
      <c r="F496" s="50">
        <v>167</v>
      </c>
      <c r="G496" s="50">
        <v>184</v>
      </c>
      <c r="H496" s="50">
        <v>204</v>
      </c>
      <c r="I496" s="50">
        <v>210</v>
      </c>
      <c r="J496" s="50">
        <v>228</v>
      </c>
      <c r="K496" s="50">
        <v>236</v>
      </c>
      <c r="L496" s="50">
        <v>260</v>
      </c>
      <c r="M496" s="50">
        <v>298</v>
      </c>
      <c r="N496" s="50">
        <v>324.2870932750933</v>
      </c>
      <c r="O496" s="306">
        <v>449.22773298268868</v>
      </c>
      <c r="P496" s="50">
        <v>517.51936749764525</v>
      </c>
      <c r="Q496" s="50">
        <v>568.93679154170366</v>
      </c>
      <c r="R496" s="50">
        <v>637.33722974189243</v>
      </c>
      <c r="S496" s="50">
        <v>714.33670882926481</v>
      </c>
      <c r="T496" s="50">
        <v>922.41615380036001</v>
      </c>
      <c r="U496" s="306">
        <v>444.46397029794434</v>
      </c>
      <c r="V496" s="50">
        <v>506.60166306779229</v>
      </c>
      <c r="W496" s="50">
        <v>551.02845332518086</v>
      </c>
      <c r="X496" s="50">
        <v>610.73005934848891</v>
      </c>
      <c r="Y496" s="50">
        <v>677.25618212314066</v>
      </c>
      <c r="Z496" s="50">
        <v>865.26056607107625</v>
      </c>
    </row>
    <row r="497" spans="1:26" x14ac:dyDescent="0.25">
      <c r="A497" t="str">
        <f t="shared" si="16"/>
        <v>25. Verv. producten van metaal, exclusief machines en apparaten</v>
      </c>
      <c r="B497">
        <v>25</v>
      </c>
      <c r="C497" s="3" t="s">
        <v>6</v>
      </c>
      <c r="D497" s="50">
        <v>4609</v>
      </c>
      <c r="E497" s="50">
        <v>4817</v>
      </c>
      <c r="F497" s="50">
        <v>5198</v>
      </c>
      <c r="G497" s="50">
        <v>5559</v>
      </c>
      <c r="H497" s="50">
        <v>5949</v>
      </c>
      <c r="I497" s="50">
        <v>6409</v>
      </c>
      <c r="J497" s="50">
        <v>6849</v>
      </c>
      <c r="K497" s="50">
        <v>7146</v>
      </c>
      <c r="L497" s="50">
        <v>7820</v>
      </c>
      <c r="M497" s="50">
        <v>8136</v>
      </c>
      <c r="N497" s="50">
        <v>8309.66129710518</v>
      </c>
      <c r="O497" s="306">
        <v>8596.8302361921506</v>
      </c>
      <c r="P497" s="50">
        <v>8699.5056201672287</v>
      </c>
      <c r="Q497" s="50">
        <v>8770.8891287682818</v>
      </c>
      <c r="R497" s="50">
        <v>8788.245165540151</v>
      </c>
      <c r="S497" s="50">
        <v>8675.9065309808775</v>
      </c>
      <c r="T497" s="50">
        <v>8721.9949359114908</v>
      </c>
      <c r="U497" s="306">
        <v>8505.6665433044873</v>
      </c>
      <c r="V497" s="50">
        <v>8515.9789021120614</v>
      </c>
      <c r="W497" s="50">
        <v>8494.809164679531</v>
      </c>
      <c r="X497" s="50">
        <v>8421.3588051227161</v>
      </c>
      <c r="Y497" s="50">
        <v>8225.5486257443881</v>
      </c>
      <c r="Z497" s="50">
        <v>8181.5547618317196</v>
      </c>
    </row>
    <row r="498" spans="1:26" x14ac:dyDescent="0.25">
      <c r="A498" t="str">
        <f t="shared" si="16"/>
        <v>25. Verv. producten van metaal, exclusief machines en apparaten</v>
      </c>
      <c r="B498">
        <v>25</v>
      </c>
      <c r="C498" s="3" t="s">
        <v>157</v>
      </c>
      <c r="D498" s="207">
        <v>1.0122425287956607</v>
      </c>
      <c r="E498" s="206"/>
      <c r="F498" s="206"/>
      <c r="G498" s="206"/>
      <c r="H498" s="206"/>
      <c r="I498" s="206"/>
      <c r="J498" s="206"/>
      <c r="K498" s="206"/>
      <c r="L498" s="206"/>
      <c r="M498" s="206"/>
      <c r="N498" s="206"/>
      <c r="O498" s="308"/>
      <c r="P498" s="206"/>
      <c r="Q498" s="206"/>
      <c r="R498" s="206"/>
      <c r="S498" s="206"/>
      <c r="T498" s="206"/>
      <c r="U498" s="308"/>
      <c r="V498" s="206"/>
      <c r="W498" s="206"/>
      <c r="X498" s="206"/>
      <c r="Y498" s="206"/>
      <c r="Z498" s="206"/>
    </row>
    <row r="499" spans="1:26" x14ac:dyDescent="0.25">
      <c r="A499" t="str">
        <f t="shared" si="16"/>
        <v>25. Verv. producten van metaal, exclusief machines en apparaten</v>
      </c>
      <c r="B499">
        <v>25</v>
      </c>
      <c r="C499" s="3" t="s">
        <v>158</v>
      </c>
      <c r="D499" s="206"/>
      <c r="E499" s="207">
        <v>9.8328232525493053E-3</v>
      </c>
      <c r="F499" s="207">
        <v>5.6022999064209156E-4</v>
      </c>
      <c r="G499" s="207">
        <v>-1.7627778671385208E-3</v>
      </c>
      <c r="H499" s="207">
        <v>-3.8275246771722893E-3</v>
      </c>
      <c r="I499" s="207">
        <v>5.4413125175019061E-3</v>
      </c>
      <c r="J499" s="207">
        <v>6.7741763852944281E-3</v>
      </c>
      <c r="K499" s="207">
        <v>-2.9871468166753345E-4</v>
      </c>
      <c r="L499" s="207">
        <v>-1.6302633771594688E-2</v>
      </c>
      <c r="M499" s="207">
        <v>9.9761620947760865E-3</v>
      </c>
      <c r="N499" s="207">
        <v>1.743927888228447E-2</v>
      </c>
      <c r="O499" s="307">
        <v>2.8605248681284889E-3</v>
      </c>
      <c r="P499" s="207">
        <v>2.8605248681284889E-3</v>
      </c>
      <c r="Q499" s="207">
        <v>2.860524868128711E-3</v>
      </c>
      <c r="R499" s="207">
        <v>2.8605248681284889E-3</v>
      </c>
      <c r="S499" s="207">
        <v>2.8605248681286E-3</v>
      </c>
      <c r="T499" s="207">
        <v>2.860524868128822E-3</v>
      </c>
      <c r="U499" s="307">
        <v>8.1972718132706235E-3</v>
      </c>
      <c r="V499" s="207">
        <v>8.1972718132706235E-3</v>
      </c>
      <c r="W499" s="207">
        <v>8.1972718132709566E-3</v>
      </c>
      <c r="X499" s="207">
        <v>8.1972718132703459E-3</v>
      </c>
      <c r="Y499" s="207">
        <v>8.197271813270901E-3</v>
      </c>
      <c r="Z499" s="207">
        <v>8.1972718132707345E-3</v>
      </c>
    </row>
    <row r="500" spans="1:26" x14ac:dyDescent="0.25">
      <c r="A500" t="str">
        <f t="shared" si="16"/>
        <v>25. Verv. producten van metaal, exclusief machines en apparaten</v>
      </c>
      <c r="B500">
        <v>25</v>
      </c>
      <c r="C500" s="3" t="s">
        <v>159</v>
      </c>
      <c r="D500" s="208"/>
      <c r="E500" s="50">
        <v>123.91926378929297</v>
      </c>
      <c r="F500" s="50">
        <v>95.917071276293797</v>
      </c>
      <c r="G500" s="50">
        <v>90.636049269925294</v>
      </c>
      <c r="H500" s="50">
        <v>92.168044462609984</v>
      </c>
      <c r="I500" s="50">
        <v>84.650757230676177</v>
      </c>
      <c r="J500" s="50">
        <v>109.41352264506563</v>
      </c>
      <c r="K500" s="50">
        <v>107.35269722889485</v>
      </c>
      <c r="L500" s="50">
        <v>106.1376611366727</v>
      </c>
      <c r="M500" s="50">
        <v>120.49832274358893</v>
      </c>
      <c r="N500" s="50">
        <v>145.88083222444519</v>
      </c>
      <c r="O500" s="306">
        <v>87.302888800618305</v>
      </c>
      <c r="P500" s="50">
        <v>91.098345034237269</v>
      </c>
      <c r="Q500" s="50">
        <v>96.320146762257252</v>
      </c>
      <c r="R500" s="50">
        <v>101.43561418926933</v>
      </c>
      <c r="S500" s="50">
        <v>106.24155744199794</v>
      </c>
      <c r="T500" s="50">
        <v>110.90549179031918</v>
      </c>
      <c r="U500" s="306">
        <v>88.260120685005361</v>
      </c>
      <c r="V500" s="50">
        <v>91.120562423180715</v>
      </c>
      <c r="W500" s="50">
        <v>95.32197717234277</v>
      </c>
      <c r="X500" s="50">
        <v>99.319922355196482</v>
      </c>
      <c r="Y500" s="50">
        <v>102.92250282936175</v>
      </c>
      <c r="Z500" s="50">
        <v>106.3013950297841</v>
      </c>
    </row>
    <row r="501" spans="1:26" x14ac:dyDescent="0.25">
      <c r="A501" t="str">
        <f t="shared" si="16"/>
        <v>25. Verv. producten van metaal, exclusief machines en apparaten</v>
      </c>
      <c r="B501">
        <v>25</v>
      </c>
      <c r="C501" s="3" t="s">
        <v>160</v>
      </c>
      <c r="D501" s="208"/>
      <c r="E501" s="50">
        <v>697.99295742385505</v>
      </c>
      <c r="F501" s="50">
        <v>639.56544707057981</v>
      </c>
      <c r="G501" s="50">
        <v>603.99248799031318</v>
      </c>
      <c r="H501" s="50">
        <v>621.69175939466902</v>
      </c>
      <c r="I501" s="50">
        <v>635.84835193414642</v>
      </c>
      <c r="J501" s="50">
        <v>596.04590397084496</v>
      </c>
      <c r="K501" s="50">
        <v>565.88008719110678</v>
      </c>
      <c r="L501" s="50">
        <v>559.80792397671121</v>
      </c>
      <c r="M501" s="50">
        <v>637.64030306909183</v>
      </c>
      <c r="N501" s="50">
        <v>621.48078032984029</v>
      </c>
      <c r="O501" s="306">
        <v>501.92535489474045</v>
      </c>
      <c r="P501" s="50">
        <v>523.74634779908024</v>
      </c>
      <c r="Q501" s="50">
        <v>553.76774481736368</v>
      </c>
      <c r="R501" s="50">
        <v>583.17780030383585</v>
      </c>
      <c r="S501" s="50">
        <v>610.80832669155757</v>
      </c>
      <c r="T501" s="50">
        <v>637.62240965200988</v>
      </c>
      <c r="U501" s="306">
        <v>512.58230543015509</v>
      </c>
      <c r="V501" s="50">
        <v>529.19469853955695</v>
      </c>
      <c r="W501" s="50">
        <v>553.59496948275807</v>
      </c>
      <c r="X501" s="50">
        <v>576.81356405192059</v>
      </c>
      <c r="Y501" s="50">
        <v>597.73602586834852</v>
      </c>
      <c r="Z501" s="50">
        <v>617.35938849747629</v>
      </c>
    </row>
    <row r="502" spans="1:26" x14ac:dyDescent="0.25">
      <c r="A502" t="str">
        <f t="shared" si="16"/>
        <v>25. Verv. producten van metaal, exclusief machines en apparaten</v>
      </c>
      <c r="B502">
        <v>25</v>
      </c>
      <c r="C502" s="3" t="s">
        <v>161</v>
      </c>
      <c r="D502" s="208"/>
      <c r="E502" s="50">
        <v>839.8565147773827</v>
      </c>
      <c r="F502" s="50">
        <v>789.1822367661681</v>
      </c>
      <c r="G502" s="50">
        <v>796.08205094339326</v>
      </c>
      <c r="H502" s="50">
        <v>795.88749995198475</v>
      </c>
      <c r="I502" s="50">
        <v>840.88396392791765</v>
      </c>
      <c r="J502" s="50">
        <v>839.88614060904445</v>
      </c>
      <c r="K502" s="50">
        <v>788.59931241939069</v>
      </c>
      <c r="L502" s="50">
        <v>711.50249867708374</v>
      </c>
      <c r="M502" s="50">
        <v>814.1516658478273</v>
      </c>
      <c r="N502" s="50">
        <v>810.78418688986221</v>
      </c>
      <c r="O502" s="306">
        <v>652.23052764050078</v>
      </c>
      <c r="P502" s="50">
        <v>680.58597447506406</v>
      </c>
      <c r="Q502" s="50">
        <v>719.59749566399955</v>
      </c>
      <c r="R502" s="50">
        <v>757.81460468392697</v>
      </c>
      <c r="S502" s="50">
        <v>793.71929176359799</v>
      </c>
      <c r="T502" s="50">
        <v>828.56304553483312</v>
      </c>
      <c r="U502" s="306">
        <v>669.92393419161351</v>
      </c>
      <c r="V502" s="50">
        <v>691.63564688690201</v>
      </c>
      <c r="W502" s="50">
        <v>723.52579473719356</v>
      </c>
      <c r="X502" s="50">
        <v>753.87154029920544</v>
      </c>
      <c r="Y502" s="50">
        <v>781.21633504640806</v>
      </c>
      <c r="Z502" s="50">
        <v>806.86326073094119</v>
      </c>
    </row>
    <row r="503" spans="1:26" x14ac:dyDescent="0.25">
      <c r="A503" t="str">
        <f t="shared" si="16"/>
        <v>25. Verv. producten van metaal, exclusief machines en apparaten</v>
      </c>
      <c r="B503">
        <v>25</v>
      </c>
      <c r="C503" s="3" t="s">
        <v>162</v>
      </c>
      <c r="D503" s="208"/>
      <c r="E503" s="50">
        <v>793.0294860900982</v>
      </c>
      <c r="F503" s="50">
        <v>726.23004621688642</v>
      </c>
      <c r="G503" s="50">
        <v>687.44527537483964</v>
      </c>
      <c r="H503" s="50">
        <v>685.79081271351788</v>
      </c>
      <c r="I503" s="50">
        <v>743.48116303722759</v>
      </c>
      <c r="J503" s="50">
        <v>740.06906982005933</v>
      </c>
      <c r="K503" s="50">
        <v>701.44131671039656</v>
      </c>
      <c r="L503" s="50">
        <v>647.17682385445517</v>
      </c>
      <c r="M503" s="50">
        <v>795.04063932047143</v>
      </c>
      <c r="N503" s="50">
        <v>805.6664678072749</v>
      </c>
      <c r="O503" s="306">
        <v>725.95232879243611</v>
      </c>
      <c r="P503" s="50">
        <v>690.74212746784531</v>
      </c>
      <c r="Q503" s="50">
        <v>658.09318011064488</v>
      </c>
      <c r="R503" s="50">
        <v>642.3682462065035</v>
      </c>
      <c r="S503" s="50">
        <v>633.01082361931174</v>
      </c>
      <c r="T503" s="50">
        <v>637.7517066105363</v>
      </c>
      <c r="U503" s="306">
        <v>750.42455591902819</v>
      </c>
      <c r="V503" s="50">
        <v>706.45561272049679</v>
      </c>
      <c r="W503" s="50">
        <v>665.92654675470317</v>
      </c>
      <c r="X503" s="50">
        <v>643.12146422243461</v>
      </c>
      <c r="Y503" s="50">
        <v>627.03253774841892</v>
      </c>
      <c r="Z503" s="50">
        <v>625.02958280804796</v>
      </c>
    </row>
    <row r="504" spans="1:26" x14ac:dyDescent="0.25">
      <c r="A504" t="str">
        <f t="shared" si="16"/>
        <v>25. Verv. producten van metaal, exclusief machines en apparaten</v>
      </c>
      <c r="B504">
        <v>25</v>
      </c>
      <c r="C504" s="3" t="s">
        <v>163</v>
      </c>
      <c r="D504" s="208"/>
      <c r="E504" s="50">
        <v>648.19933970219859</v>
      </c>
      <c r="F504" s="50">
        <v>614.51583044453162</v>
      </c>
      <c r="G504" s="50">
        <v>626.67001946620485</v>
      </c>
      <c r="H504" s="50">
        <v>623.89381672262357</v>
      </c>
      <c r="I504" s="50">
        <v>684.59699374926458</v>
      </c>
      <c r="J504" s="50">
        <v>677.93397303420738</v>
      </c>
      <c r="K504" s="50">
        <v>622.41810494042215</v>
      </c>
      <c r="L504" s="50">
        <v>532.08839477074719</v>
      </c>
      <c r="M504" s="50">
        <v>677.92625689663055</v>
      </c>
      <c r="N504" s="50">
        <v>714.16991795909394</v>
      </c>
      <c r="O504" s="306">
        <v>640.35731654255198</v>
      </c>
      <c r="P504" s="50">
        <v>645.43703300041295</v>
      </c>
      <c r="Q504" s="50">
        <v>656.53187209212558</v>
      </c>
      <c r="R504" s="50">
        <v>654.88767399882147</v>
      </c>
      <c r="S504" s="50">
        <v>645.52891615276963</v>
      </c>
      <c r="T504" s="50">
        <v>635.22366454835162</v>
      </c>
      <c r="U504" s="306">
        <v>666.26306324978134</v>
      </c>
      <c r="V504" s="50">
        <v>664.4269554662211</v>
      </c>
      <c r="W504" s="50">
        <v>668.68130178956596</v>
      </c>
      <c r="X504" s="50">
        <v>659.9335128407306</v>
      </c>
      <c r="Y504" s="50">
        <v>643.60449688968481</v>
      </c>
      <c r="Z504" s="50">
        <v>626.61392181339147</v>
      </c>
    </row>
    <row r="505" spans="1:26" x14ac:dyDescent="0.25">
      <c r="A505" t="str">
        <f t="shared" si="16"/>
        <v>25. Verv. producten van metaal, exclusief machines en apparaten</v>
      </c>
      <c r="B505">
        <v>25</v>
      </c>
      <c r="C505" s="3" t="s">
        <v>164</v>
      </c>
      <c r="D505" s="208"/>
      <c r="E505" s="50">
        <v>622.0494791615871</v>
      </c>
      <c r="F505" s="50">
        <v>546.39312469921367</v>
      </c>
      <c r="G505" s="50">
        <v>523.33119688393333</v>
      </c>
      <c r="H505" s="50">
        <v>494.55166459044955</v>
      </c>
      <c r="I505" s="50">
        <v>549.14058141213366</v>
      </c>
      <c r="J505" s="50">
        <v>567.744432522176</v>
      </c>
      <c r="K505" s="50">
        <v>543.57664838120945</v>
      </c>
      <c r="L505" s="50">
        <v>481.83918409893664</v>
      </c>
      <c r="M505" s="50">
        <v>656.6394198513118</v>
      </c>
      <c r="N505" s="50">
        <v>681.40702877872263</v>
      </c>
      <c r="O505" s="306">
        <v>603.82503288031944</v>
      </c>
      <c r="P505" s="50">
        <v>595.82520899522638</v>
      </c>
      <c r="Q505" s="50">
        <v>575.28571938680147</v>
      </c>
      <c r="R505" s="50">
        <v>572.60091898188216</v>
      </c>
      <c r="S505" s="50">
        <v>577.98862008417166</v>
      </c>
      <c r="T505" s="50">
        <v>575.52497210429146</v>
      </c>
      <c r="U505" s="306">
        <v>632.36608438052474</v>
      </c>
      <c r="V505" s="50">
        <v>617.37115109622675</v>
      </c>
      <c r="W505" s="50">
        <v>589.7677940654022</v>
      </c>
      <c r="X505" s="50">
        <v>580.79049753467416</v>
      </c>
      <c r="Y505" s="50">
        <v>580.03840695692804</v>
      </c>
      <c r="Z505" s="50">
        <v>571.44131659319771</v>
      </c>
    </row>
    <row r="506" spans="1:26" x14ac:dyDescent="0.25">
      <c r="A506" t="str">
        <f t="shared" si="16"/>
        <v>25. Verv. producten van metaal, exclusief machines en apparaten</v>
      </c>
      <c r="B506">
        <v>25</v>
      </c>
      <c r="C506" s="3" t="s">
        <v>165</v>
      </c>
      <c r="D506" s="208"/>
      <c r="E506" s="50">
        <v>565.11124344723305</v>
      </c>
      <c r="F506" s="50">
        <v>507.7528004113085</v>
      </c>
      <c r="G506" s="50">
        <v>497.69026280004408</v>
      </c>
      <c r="H506" s="50">
        <v>487.60276075607703</v>
      </c>
      <c r="I506" s="50">
        <v>529.22374121864118</v>
      </c>
      <c r="J506" s="50">
        <v>513.49684357971785</v>
      </c>
      <c r="K506" s="50">
        <v>458.08491879573853</v>
      </c>
      <c r="L506" s="50">
        <v>369.31422725766862</v>
      </c>
      <c r="M506" s="50">
        <v>517.8495294790622</v>
      </c>
      <c r="N506" s="50">
        <v>551.43567176736622</v>
      </c>
      <c r="O506" s="306">
        <v>491.55507558545509</v>
      </c>
      <c r="P506" s="50">
        <v>506.13760781435377</v>
      </c>
      <c r="Q506" s="50">
        <v>530.02869150745357</v>
      </c>
      <c r="R506" s="50">
        <v>534.25052323658326</v>
      </c>
      <c r="S506" s="50">
        <v>531.54288080184085</v>
      </c>
      <c r="T506" s="50">
        <v>531.84362185619898</v>
      </c>
      <c r="U506" s="306">
        <v>519.25541635415891</v>
      </c>
      <c r="V506" s="50">
        <v>528.98999799624619</v>
      </c>
      <c r="W506" s="50">
        <v>548.08540052920387</v>
      </c>
      <c r="X506" s="50">
        <v>546.59268144778832</v>
      </c>
      <c r="Y506" s="50">
        <v>538.05561012314547</v>
      </c>
      <c r="Z506" s="50">
        <v>532.65108426153256</v>
      </c>
    </row>
    <row r="507" spans="1:26" x14ac:dyDescent="0.25">
      <c r="A507" t="str">
        <f t="shared" si="16"/>
        <v>25. Verv. producten van metaal, exclusief machines en apparaten</v>
      </c>
      <c r="B507">
        <v>25</v>
      </c>
      <c r="C507" s="3" t="s">
        <v>166</v>
      </c>
      <c r="D507" s="206"/>
      <c r="E507" s="50">
        <v>401.83462153340986</v>
      </c>
      <c r="F507" s="50">
        <v>367.61802201544828</v>
      </c>
      <c r="G507" s="50">
        <v>366.3308606604524</v>
      </c>
      <c r="H507" s="50">
        <v>364.77441570343296</v>
      </c>
      <c r="I507" s="50">
        <v>427.72070034143013</v>
      </c>
      <c r="J507" s="50">
        <v>437.41265978249874</v>
      </c>
      <c r="K507" s="50">
        <v>397.38055705504456</v>
      </c>
      <c r="L507" s="50">
        <v>311.44688302196897</v>
      </c>
      <c r="M507" s="50">
        <v>470.50299025330946</v>
      </c>
      <c r="N507" s="50">
        <v>506.32638722575547</v>
      </c>
      <c r="O507" s="306">
        <v>412.07996479180684</v>
      </c>
      <c r="P507" s="50">
        <v>399.32789222544005</v>
      </c>
      <c r="Q507" s="50">
        <v>390.15103965156612</v>
      </c>
      <c r="R507" s="50">
        <v>386.91959153241623</v>
      </c>
      <c r="S507" s="50">
        <v>390.85745063086864</v>
      </c>
      <c r="T507" s="50">
        <v>402.04765725685439</v>
      </c>
      <c r="U507" s="306">
        <v>441.25790493648026</v>
      </c>
      <c r="V507" s="50">
        <v>423.06845706296684</v>
      </c>
      <c r="W507" s="50">
        <v>408.9627676493925</v>
      </c>
      <c r="X507" s="50">
        <v>401.27465056129085</v>
      </c>
      <c r="Y507" s="50">
        <v>401.06004805881628</v>
      </c>
      <c r="Z507" s="50">
        <v>408.16761541934483</v>
      </c>
    </row>
    <row r="508" spans="1:26" x14ac:dyDescent="0.25">
      <c r="A508" t="str">
        <f t="shared" si="16"/>
        <v>25. Verv. producten van metaal, exclusief machines en apparaten</v>
      </c>
      <c r="B508">
        <v>25</v>
      </c>
      <c r="C508" s="3" t="s">
        <v>167</v>
      </c>
      <c r="D508" s="206"/>
      <c r="E508" s="50">
        <v>337.94763879772057</v>
      </c>
      <c r="F508" s="50">
        <v>316.44148262812047</v>
      </c>
      <c r="G508" s="50">
        <v>335.17658401513353</v>
      </c>
      <c r="H508" s="50">
        <v>348.08755500052223</v>
      </c>
      <c r="I508" s="50">
        <v>410.77257848014523</v>
      </c>
      <c r="J508" s="50">
        <v>449.18464137802778</v>
      </c>
      <c r="K508" s="50">
        <v>439.9868339143805</v>
      </c>
      <c r="L508" s="50">
        <v>369.00313544739748</v>
      </c>
      <c r="M508" s="50">
        <v>549.35252640930935</v>
      </c>
      <c r="N508" s="50">
        <v>605.41233613608972</v>
      </c>
      <c r="O508" s="306">
        <v>514.83864807086979</v>
      </c>
      <c r="P508" s="50">
        <v>510.42359511918085</v>
      </c>
      <c r="Q508" s="50">
        <v>507.30780704794034</v>
      </c>
      <c r="R508" s="50">
        <v>507.42412024892644</v>
      </c>
      <c r="S508" s="50">
        <v>503.56702381697062</v>
      </c>
      <c r="T508" s="50">
        <v>488.55866926454041</v>
      </c>
      <c r="U508" s="306">
        <v>544.68871699250906</v>
      </c>
      <c r="V508" s="50">
        <v>534.29115165639018</v>
      </c>
      <c r="W508" s="50">
        <v>525.39845037310977</v>
      </c>
      <c r="X508" s="50">
        <v>519.94613119332246</v>
      </c>
      <c r="Y508" s="50">
        <v>510.52207770667991</v>
      </c>
      <c r="Z508" s="50">
        <v>490.05403733177934</v>
      </c>
    </row>
    <row r="509" spans="1:26" x14ac:dyDescent="0.25">
      <c r="A509" t="str">
        <f t="shared" si="16"/>
        <v>25. Verv. producten van metaal, exclusief machines en apparaten</v>
      </c>
      <c r="B509">
        <v>25</v>
      </c>
      <c r="C509" s="3" t="s">
        <v>168</v>
      </c>
      <c r="D509" s="206"/>
      <c r="E509" s="50">
        <v>252.93302688058799</v>
      </c>
      <c r="F509" s="50">
        <v>263.67127198665173</v>
      </c>
      <c r="G509" s="50">
        <v>277.5164400276488</v>
      </c>
      <c r="H509" s="50">
        <v>298.02279424441252</v>
      </c>
      <c r="I509" s="50">
        <v>335.62254774449542</v>
      </c>
      <c r="J509" s="50">
        <v>364.89723854514386</v>
      </c>
      <c r="K509" s="50">
        <v>389.85661774182023</v>
      </c>
      <c r="L509" s="50">
        <v>401.35947656307212</v>
      </c>
      <c r="M509" s="50">
        <v>492.03614147649324</v>
      </c>
      <c r="N509" s="50">
        <v>542.25798849330783</v>
      </c>
      <c r="O509" s="306">
        <v>565.64380898558215</v>
      </c>
      <c r="P509" s="50">
        <v>615.34774262694862</v>
      </c>
      <c r="Q509" s="50">
        <v>631.48287189452151</v>
      </c>
      <c r="R509" s="50">
        <v>635.90537335462875</v>
      </c>
      <c r="S509" s="50">
        <v>633.74403298770324</v>
      </c>
      <c r="T509" s="50">
        <v>627.52864760511466</v>
      </c>
      <c r="U509" s="306">
        <v>578.40966145204993</v>
      </c>
      <c r="V509" s="50">
        <v>622.56272460638525</v>
      </c>
      <c r="W509" s="50">
        <v>632.11206498694003</v>
      </c>
      <c r="X509" s="50">
        <v>629.78889854270153</v>
      </c>
      <c r="Y509" s="50">
        <v>620.99255192347971</v>
      </c>
      <c r="Z509" s="50">
        <v>608.38159451130196</v>
      </c>
    </row>
    <row r="510" spans="1:26" x14ac:dyDescent="0.25">
      <c r="A510" t="str">
        <f t="shared" si="16"/>
        <v>25. Verv. producten van metaal, exclusief machines en apparaten</v>
      </c>
      <c r="B510">
        <v>25</v>
      </c>
      <c r="C510" s="3" t="s">
        <v>169</v>
      </c>
      <c r="D510" s="206"/>
      <c r="E510" s="50">
        <v>42.804050080722348</v>
      </c>
      <c r="F510" s="50">
        <v>43.455170285792867</v>
      </c>
      <c r="G510" s="50">
        <v>43.593957310340997</v>
      </c>
      <c r="H510" s="50">
        <v>47.651752126491175</v>
      </c>
      <c r="I510" s="50">
        <v>54.722133188823314</v>
      </c>
      <c r="J510" s="50">
        <v>56.611509106613369</v>
      </c>
      <c r="K510" s="50">
        <v>59.85130500962719</v>
      </c>
      <c r="L510" s="50">
        <v>58.174425894215865</v>
      </c>
      <c r="M510" s="50">
        <v>70.92295613074846</v>
      </c>
      <c r="N510" s="50">
        <v>83.512627752535337</v>
      </c>
      <c r="O510" s="306">
        <v>86.151718725883384</v>
      </c>
      <c r="P510" s="50">
        <v>119.34406918551052</v>
      </c>
      <c r="Q510" s="50">
        <v>137.48676376100036</v>
      </c>
      <c r="R510" s="50">
        <v>151.14657183142344</v>
      </c>
      <c r="S510" s="50">
        <v>169.31817173395476</v>
      </c>
      <c r="T510" s="50">
        <v>189.77423551799063</v>
      </c>
      <c r="U510" s="306">
        <v>87.882356880268262</v>
      </c>
      <c r="V510" s="50">
        <v>120.45049608252454</v>
      </c>
      <c r="W510" s="50">
        <v>137.28991709236377</v>
      </c>
      <c r="X510" s="50">
        <v>149.32965323176199</v>
      </c>
      <c r="Y510" s="50">
        <v>165.50889056704142</v>
      </c>
      <c r="Z510" s="50">
        <v>183.53758361336901</v>
      </c>
    </row>
    <row r="511" spans="1:26" x14ac:dyDescent="0.25">
      <c r="A511" t="str">
        <f t="shared" si="16"/>
        <v>25. Verv. producten van metaal, exclusief machines en apparaten</v>
      </c>
      <c r="B511">
        <v>25</v>
      </c>
      <c r="C511" s="3" t="s">
        <v>26</v>
      </c>
      <c r="D511" s="208"/>
      <c r="E511" s="50">
        <v>633.68471575903095</v>
      </c>
      <c r="F511" s="50">
        <v>623.56792490056512</v>
      </c>
      <c r="G511" s="50">
        <v>656.28698135312334</v>
      </c>
      <c r="H511" s="50">
        <v>693.76210137142584</v>
      </c>
      <c r="I511" s="50">
        <v>801.11725941346401</v>
      </c>
      <c r="J511" s="50">
        <v>870.69338902978507</v>
      </c>
      <c r="K511" s="50">
        <v>889.69475666582787</v>
      </c>
      <c r="L511" s="50">
        <v>828.53703790468546</v>
      </c>
      <c r="M511" s="50">
        <v>1112.3116240165509</v>
      </c>
      <c r="N511" s="50">
        <v>1231.1829523819329</v>
      </c>
      <c r="O511" s="306">
        <v>1166.6341757823354</v>
      </c>
      <c r="P511" s="50">
        <v>1245.1154069316401</v>
      </c>
      <c r="Q511" s="50">
        <v>1276.2774427034624</v>
      </c>
      <c r="R511" s="50">
        <v>1294.4760654349786</v>
      </c>
      <c r="S511" s="50">
        <v>1306.6292285386287</v>
      </c>
      <c r="T511" s="50">
        <v>1305.8615523876456</v>
      </c>
      <c r="U511" s="306">
        <v>1210.980735324827</v>
      </c>
      <c r="V511" s="50">
        <v>1277.3043723453</v>
      </c>
      <c r="W511" s="50">
        <v>1294.8004324524136</v>
      </c>
      <c r="X511" s="50">
        <v>1299.064682967786</v>
      </c>
      <c r="Y511" s="50">
        <v>1297.0235201972009</v>
      </c>
      <c r="Z511" s="50">
        <v>1281.9732154564504</v>
      </c>
    </row>
    <row r="512" spans="1:26" x14ac:dyDescent="0.25">
      <c r="A512" t="str">
        <f t="shared" si="16"/>
        <v>25. Verv. producten van metaal, exclusief machines en apparaten</v>
      </c>
      <c r="B512">
        <v>25</v>
      </c>
      <c r="C512" s="3" t="s">
        <v>19</v>
      </c>
      <c r="D512" s="208"/>
      <c r="E512" s="50">
        <v>5325.6776216840872</v>
      </c>
      <c r="F512" s="50">
        <v>4910.742503800996</v>
      </c>
      <c r="G512" s="50">
        <v>4848.4651847422292</v>
      </c>
      <c r="H512" s="50">
        <v>4860.1228756667906</v>
      </c>
      <c r="I512" s="50">
        <v>5296.6635122649013</v>
      </c>
      <c r="J512" s="50">
        <v>5352.6959349933986</v>
      </c>
      <c r="K512" s="50">
        <v>5074.4283993880317</v>
      </c>
      <c r="L512" s="50">
        <v>4547.8506346989298</v>
      </c>
      <c r="M512" s="50">
        <v>5802.560751477844</v>
      </c>
      <c r="N512" s="50">
        <v>6068.3342253642932</v>
      </c>
      <c r="O512" s="306">
        <v>5281.8626657107643</v>
      </c>
      <c r="P512" s="50">
        <v>5378.0159437433003</v>
      </c>
      <c r="Q512" s="50">
        <v>5456.0533326956747</v>
      </c>
      <c r="R512" s="50">
        <v>5527.9310385682184</v>
      </c>
      <c r="S512" s="50">
        <v>5596.327095724745</v>
      </c>
      <c r="T512" s="50">
        <v>5665.34412174104</v>
      </c>
      <c r="U512" s="306">
        <v>5491.3141204715748</v>
      </c>
      <c r="V512" s="50">
        <v>5529.5674545370957</v>
      </c>
      <c r="W512" s="50">
        <v>5548.666984632976</v>
      </c>
      <c r="X512" s="50">
        <v>5560.7825162810277</v>
      </c>
      <c r="Y512" s="50">
        <v>5568.6894837183127</v>
      </c>
      <c r="Z512" s="50">
        <v>5576.4007806101663</v>
      </c>
    </row>
    <row r="513" spans="1:27" x14ac:dyDescent="0.25">
      <c r="A513" t="str">
        <f t="shared" si="16"/>
        <v>25. Verv. producten van metaal, exclusief machines en apparaten</v>
      </c>
      <c r="B513">
        <v>25</v>
      </c>
      <c r="C513" s="41" t="s">
        <v>20</v>
      </c>
      <c r="D513" s="208"/>
      <c r="E513" s="207">
        <v>0.11898668315538165</v>
      </c>
      <c r="F513" s="207">
        <v>0.12698037504876569</v>
      </c>
      <c r="G513" s="207">
        <v>0.1353597388753891</v>
      </c>
      <c r="H513" s="207">
        <v>0.14274579452402103</v>
      </c>
      <c r="I513" s="207">
        <v>0.1512494153269138</v>
      </c>
      <c r="J513" s="207">
        <v>0.16266445910697128</v>
      </c>
      <c r="K513" s="207">
        <v>0.17532905908636404</v>
      </c>
      <c r="L513" s="207">
        <v>0.18218211292674413</v>
      </c>
      <c r="M513" s="207">
        <v>0.19169323194647436</v>
      </c>
      <c r="N513" s="207">
        <v>0.20288647702294657</v>
      </c>
      <c r="O513" s="307">
        <v>0.22087552244703149</v>
      </c>
      <c r="P513" s="207">
        <v>0.23151947111279725</v>
      </c>
      <c r="Q513" s="207">
        <v>0.23391953210121783</v>
      </c>
      <c r="R513" s="207">
        <v>0.23417008215251886</v>
      </c>
      <c r="S513" s="207">
        <v>0.23347978168338557</v>
      </c>
      <c r="T513" s="207">
        <v>0.23049995275244392</v>
      </c>
      <c r="U513" s="307">
        <v>0.22052658230027319</v>
      </c>
      <c r="V513" s="207">
        <v>0.23099535051286008</v>
      </c>
      <c r="W513" s="207">
        <v>0.23335342272988471</v>
      </c>
      <c r="X513" s="207">
        <v>0.23361184854188147</v>
      </c>
      <c r="Y513" s="207">
        <v>0.23291360094496691</v>
      </c>
      <c r="Z513" s="207">
        <v>0.22989258948424751</v>
      </c>
      <c r="AA513" s="8"/>
    </row>
    <row r="514" spans="1:27" x14ac:dyDescent="0.25">
      <c r="A514" t="str">
        <f t="shared" si="16"/>
        <v>25. Verv. producten van metaal, exclusief machines en apparaten</v>
      </c>
      <c r="B514">
        <v>25</v>
      </c>
      <c r="C514" s="41" t="s">
        <v>29</v>
      </c>
      <c r="D514" s="208"/>
      <c r="E514" s="50">
        <v>5052.6776216840872</v>
      </c>
      <c r="F514" s="50">
        <v>4910.742503800996</v>
      </c>
      <c r="G514" s="50">
        <v>4848.4651847422292</v>
      </c>
      <c r="H514" s="50">
        <v>4860.1228756667906</v>
      </c>
      <c r="I514" s="50">
        <v>5296.6635122649013</v>
      </c>
      <c r="J514" s="50">
        <v>5302.6959349933986</v>
      </c>
      <c r="K514" s="50">
        <v>5074.4283993880317</v>
      </c>
      <c r="L514" s="50">
        <v>4547.8506346989298</v>
      </c>
      <c r="M514" s="50">
        <v>5490.560751477844</v>
      </c>
      <c r="N514" s="50">
        <v>5159.3618460888119</v>
      </c>
      <c r="O514" s="306">
        <v>5281.8626657107643</v>
      </c>
      <c r="P514" s="50">
        <v>5378.0159437433003</v>
      </c>
      <c r="Q514" s="50">
        <v>5456.0533326956747</v>
      </c>
      <c r="R514" s="50">
        <v>5527.9310385682184</v>
      </c>
      <c r="S514" s="50">
        <v>5596.327095724745</v>
      </c>
      <c r="T514" s="50">
        <v>5665.34412174104</v>
      </c>
      <c r="U514" s="306">
        <v>5328.3598797223485</v>
      </c>
      <c r="V514" s="50">
        <v>5367.2898022122126</v>
      </c>
      <c r="W514" s="50">
        <v>5387.0631115272417</v>
      </c>
      <c r="X514" s="50">
        <v>5399.8496248532047</v>
      </c>
      <c r="Y514" s="50">
        <v>5408.4247880424291</v>
      </c>
      <c r="Z514" s="50">
        <v>5416.8015063276116</v>
      </c>
    </row>
    <row r="515" spans="1:27" x14ac:dyDescent="0.25">
      <c r="A515" t="str">
        <f t="shared" ref="A515:A578" si="17">VLOOKUP(B515,$AT$3:$AU$70,2)</f>
        <v>26. Verv. informaticaproducten en van elektronische en optische producten</v>
      </c>
      <c r="B515">
        <v>26</v>
      </c>
      <c r="C515" s="41" t="s">
        <v>25</v>
      </c>
      <c r="D515" s="50">
        <v>8461</v>
      </c>
      <c r="E515" s="50">
        <v>8486</v>
      </c>
      <c r="F515" s="50">
        <v>8573</v>
      </c>
      <c r="G515" s="50">
        <v>8636</v>
      </c>
      <c r="H515" s="50">
        <v>8938</v>
      </c>
      <c r="I515" s="50">
        <v>8957</v>
      </c>
      <c r="J515" s="50">
        <v>9107</v>
      </c>
      <c r="K515" s="50">
        <v>8698</v>
      </c>
      <c r="L515" s="50">
        <v>8657</v>
      </c>
      <c r="M515" s="50">
        <v>8867</v>
      </c>
      <c r="N515" s="50">
        <v>8909.508421990884</v>
      </c>
      <c r="O515" s="306">
        <v>8955.6465994775335</v>
      </c>
      <c r="P515" s="50">
        <v>9002.0237050083633</v>
      </c>
      <c r="Q515" s="50">
        <v>9048.6409758799527</v>
      </c>
      <c r="R515" s="50">
        <v>9095.4996557963077</v>
      </c>
      <c r="S515" s="50">
        <v>9142.6009949019553</v>
      </c>
      <c r="T515" s="50">
        <v>9189.9462498153771</v>
      </c>
      <c r="U515" s="306">
        <v>9028.61373254502</v>
      </c>
      <c r="V515" s="50">
        <v>9149.3112830219779</v>
      </c>
      <c r="W515" s="50">
        <v>9271.6223590215322</v>
      </c>
      <c r="X515" s="50">
        <v>9395.5685306965315</v>
      </c>
      <c r="Y515" s="50">
        <v>9521.171656556895</v>
      </c>
      <c r="Z515" s="50">
        <v>9648.4538873244746</v>
      </c>
    </row>
    <row r="516" spans="1:27" x14ac:dyDescent="0.25">
      <c r="A516" t="str">
        <f t="shared" si="17"/>
        <v>26. Verv. informaticaproducten en van elektronische en optische producten</v>
      </c>
      <c r="B516">
        <v>26</v>
      </c>
      <c r="C516" s="41" t="s">
        <v>154</v>
      </c>
      <c r="D516" s="206"/>
      <c r="E516" s="50">
        <v>25</v>
      </c>
      <c r="F516" s="50">
        <v>87</v>
      </c>
      <c r="G516" s="50">
        <v>63</v>
      </c>
      <c r="H516" s="50">
        <v>302</v>
      </c>
      <c r="I516" s="50">
        <v>19</v>
      </c>
      <c r="J516" s="50">
        <v>150</v>
      </c>
      <c r="K516" s="50">
        <v>-409</v>
      </c>
      <c r="L516" s="50">
        <v>-41</v>
      </c>
      <c r="M516" s="50">
        <v>210</v>
      </c>
      <c r="N516" s="50">
        <v>42.508421990884017</v>
      </c>
      <c r="O516" s="306">
        <v>46.138177486649511</v>
      </c>
      <c r="P516" s="50">
        <v>46.377105530829795</v>
      </c>
      <c r="Q516" s="50">
        <v>46.617270871589426</v>
      </c>
      <c r="R516" s="50">
        <v>46.858679916354959</v>
      </c>
      <c r="S516" s="50">
        <v>47.101339105647639</v>
      </c>
      <c r="T516" s="50">
        <v>47.345254913421741</v>
      </c>
      <c r="U516" s="306">
        <v>119.10531055413594</v>
      </c>
      <c r="V516" s="50">
        <v>120.69755047695799</v>
      </c>
      <c r="W516" s="50">
        <v>122.3110759995543</v>
      </c>
      <c r="X516" s="50">
        <v>123.94617167499928</v>
      </c>
      <c r="Y516" s="50">
        <v>125.60312586036343</v>
      </c>
      <c r="Z516" s="50">
        <v>127.28223076757968</v>
      </c>
    </row>
    <row r="517" spans="1:27" x14ac:dyDescent="0.25">
      <c r="A517" t="str">
        <f t="shared" si="17"/>
        <v>26. Verv. informaticaproducten en van elektronische en optische producten</v>
      </c>
      <c r="B517">
        <v>26</v>
      </c>
      <c r="C517" s="41" t="s">
        <v>155</v>
      </c>
      <c r="D517" s="206"/>
      <c r="E517" s="207">
        <v>1.0029547334830398</v>
      </c>
      <c r="F517" s="207">
        <v>1.0102521800612774</v>
      </c>
      <c r="G517" s="207">
        <v>1.0073486527469964</v>
      </c>
      <c r="H517" s="207">
        <v>1.0349698934691987</v>
      </c>
      <c r="I517" s="207">
        <v>1.0021257552025062</v>
      </c>
      <c r="J517" s="207">
        <v>1.0167466785754158</v>
      </c>
      <c r="K517" s="207">
        <v>0.95508949159986822</v>
      </c>
      <c r="L517" s="207">
        <v>0.99528627270636927</v>
      </c>
      <c r="M517" s="207">
        <v>1.0242578260367332</v>
      </c>
      <c r="N517" s="207">
        <v>1.004794002705637</v>
      </c>
      <c r="O517" s="307">
        <v>1.0051785323388627</v>
      </c>
      <c r="P517" s="207">
        <v>1.0051785323388638</v>
      </c>
      <c r="Q517" s="207">
        <v>1.0051785323388622</v>
      </c>
      <c r="R517" s="207">
        <v>1.0051785323388629</v>
      </c>
      <c r="S517" s="207">
        <v>1.0051785323388618</v>
      </c>
      <c r="T517" s="207">
        <v>1.0051785323388631</v>
      </c>
      <c r="U517" s="307">
        <v>1.0133683369399096</v>
      </c>
      <c r="V517" s="207">
        <v>1.0133683369399098</v>
      </c>
      <c r="W517" s="207">
        <v>1.0133683369399096</v>
      </c>
      <c r="X517" s="207">
        <v>1.0133683369399096</v>
      </c>
      <c r="Y517" s="207">
        <v>1.0133683369399098</v>
      </c>
      <c r="Z517" s="207">
        <v>1.0133683369399107</v>
      </c>
    </row>
    <row r="518" spans="1:27" x14ac:dyDescent="0.25">
      <c r="A518" t="str">
        <f t="shared" si="17"/>
        <v>26. Verv. informaticaproducten en van elektronische en optische producten</v>
      </c>
      <c r="B518">
        <v>26</v>
      </c>
      <c r="C518" s="41" t="s">
        <v>8</v>
      </c>
      <c r="D518" s="50">
        <v>6</v>
      </c>
      <c r="E518" s="50">
        <v>18</v>
      </c>
      <c r="F518" s="50">
        <v>5</v>
      </c>
      <c r="G518" s="50">
        <v>10</v>
      </c>
      <c r="H518" s="50">
        <v>13</v>
      </c>
      <c r="I518" s="50">
        <v>10</v>
      </c>
      <c r="J518" s="50">
        <v>14</v>
      </c>
      <c r="K518" s="50">
        <v>5</v>
      </c>
      <c r="L518" s="50">
        <v>7</v>
      </c>
      <c r="M518" s="50">
        <v>12</v>
      </c>
      <c r="N518" s="50">
        <v>10.566750996435404</v>
      </c>
      <c r="O518" s="306">
        <v>11.194508318794501</v>
      </c>
      <c r="P518" s="50">
        <v>12.278104385892938</v>
      </c>
      <c r="Q518" s="50">
        <v>13.243932042743007</v>
      </c>
      <c r="R518" s="50">
        <v>14.095585641931553</v>
      </c>
      <c r="S518" s="50">
        <v>14.867496481412292</v>
      </c>
      <c r="T518" s="50">
        <v>14.8096133830452</v>
      </c>
      <c r="U518" s="306">
        <v>11.285716828314079</v>
      </c>
      <c r="V518" s="50">
        <v>12.478993909944082</v>
      </c>
      <c r="W518" s="50">
        <v>13.570296000932512</v>
      </c>
      <c r="X518" s="50">
        <v>14.560611938968355</v>
      </c>
      <c r="Y518" s="50">
        <v>15.483119757902177</v>
      </c>
      <c r="Z518" s="50">
        <v>15.548499189348954</v>
      </c>
    </row>
    <row r="519" spans="1:27" x14ac:dyDescent="0.25">
      <c r="A519" t="str">
        <f t="shared" si="17"/>
        <v>26. Verv. informaticaproducten en van elektronische en optische producten</v>
      </c>
      <c r="B519">
        <v>26</v>
      </c>
      <c r="C519" s="41" t="s">
        <v>9</v>
      </c>
      <c r="D519" s="50">
        <v>304</v>
      </c>
      <c r="E519" s="50">
        <v>300</v>
      </c>
      <c r="F519" s="50">
        <v>298</v>
      </c>
      <c r="G519" s="50">
        <v>289</v>
      </c>
      <c r="H519" s="50">
        <v>280</v>
      </c>
      <c r="I519" s="50">
        <v>283</v>
      </c>
      <c r="J519" s="50">
        <v>266</v>
      </c>
      <c r="K519" s="50">
        <v>243</v>
      </c>
      <c r="L519" s="50">
        <v>260</v>
      </c>
      <c r="M519" s="50">
        <v>254</v>
      </c>
      <c r="N519" s="50">
        <v>293.4386751710112</v>
      </c>
      <c r="O519" s="306">
        <v>310.87149601292327</v>
      </c>
      <c r="P519" s="50">
        <v>340.96295879624688</v>
      </c>
      <c r="Q519" s="50">
        <v>367.7839928269733</v>
      </c>
      <c r="R519" s="50">
        <v>391.43441327643916</v>
      </c>
      <c r="S519" s="50">
        <v>412.87037728881933</v>
      </c>
      <c r="T519" s="50">
        <v>411.26296364716518</v>
      </c>
      <c r="U519" s="306">
        <v>313.40435632228201</v>
      </c>
      <c r="V519" s="50">
        <v>346.54166087914717</v>
      </c>
      <c r="W519" s="50">
        <v>376.84711994589583</v>
      </c>
      <c r="X519" s="50">
        <v>404.34819354515122</v>
      </c>
      <c r="Y519" s="50">
        <v>429.96623567694337</v>
      </c>
      <c r="Z519" s="50">
        <v>431.78182248822043</v>
      </c>
    </row>
    <row r="520" spans="1:27" x14ac:dyDescent="0.25">
      <c r="A520" t="str">
        <f t="shared" si="17"/>
        <v>26. Verv. informaticaproducten en van elektronische en optische producten</v>
      </c>
      <c r="B520">
        <v>26</v>
      </c>
      <c r="C520" s="41" t="s">
        <v>10</v>
      </c>
      <c r="D520" s="50">
        <v>796</v>
      </c>
      <c r="E520" s="50">
        <v>791</v>
      </c>
      <c r="F520" s="50">
        <v>816</v>
      </c>
      <c r="G520" s="50">
        <v>796</v>
      </c>
      <c r="H520" s="50">
        <v>832</v>
      </c>
      <c r="I520" s="50">
        <v>843</v>
      </c>
      <c r="J520" s="50">
        <v>785</v>
      </c>
      <c r="K520" s="50">
        <v>695</v>
      </c>
      <c r="L520" s="50">
        <v>711</v>
      </c>
      <c r="M520" s="50">
        <v>735</v>
      </c>
      <c r="N520" s="50">
        <v>824.20657772196159</v>
      </c>
      <c r="O520" s="306">
        <v>873.17164886597106</v>
      </c>
      <c r="P520" s="50">
        <v>957.69214209964923</v>
      </c>
      <c r="Q520" s="50">
        <v>1033.0266993339546</v>
      </c>
      <c r="R520" s="50">
        <v>1099.4556800706609</v>
      </c>
      <c r="S520" s="50">
        <v>1159.6647255501589</v>
      </c>
      <c r="T520" s="50">
        <v>1155.1498438775254</v>
      </c>
      <c r="U520" s="306">
        <v>880.28591260849817</v>
      </c>
      <c r="V520" s="50">
        <v>973.36152497563842</v>
      </c>
      <c r="W520" s="50">
        <v>1058.4830880727359</v>
      </c>
      <c r="X520" s="50">
        <v>1135.7277312395317</v>
      </c>
      <c r="Y520" s="50">
        <v>1207.6833411163698</v>
      </c>
      <c r="Z520" s="50">
        <v>1212.7829367692184</v>
      </c>
    </row>
    <row r="521" spans="1:27" x14ac:dyDescent="0.25">
      <c r="A521" t="str">
        <f t="shared" si="17"/>
        <v>26. Verv. informaticaproducten en van elektronische en optische producten</v>
      </c>
      <c r="B521">
        <v>26</v>
      </c>
      <c r="C521" s="41" t="s">
        <v>11</v>
      </c>
      <c r="D521" s="50">
        <v>1081</v>
      </c>
      <c r="E521" s="50">
        <v>1049</v>
      </c>
      <c r="F521" s="50">
        <v>982</v>
      </c>
      <c r="G521" s="50">
        <v>965</v>
      </c>
      <c r="H521" s="50">
        <v>986</v>
      </c>
      <c r="I521" s="50">
        <v>986</v>
      </c>
      <c r="J521" s="50">
        <v>1004</v>
      </c>
      <c r="K521" s="50">
        <v>983</v>
      </c>
      <c r="L521" s="50">
        <v>943</v>
      </c>
      <c r="M521" s="50">
        <v>974</v>
      </c>
      <c r="N521" s="50">
        <v>928.03222759043922</v>
      </c>
      <c r="O521" s="306">
        <v>927.31595556519108</v>
      </c>
      <c r="P521" s="50">
        <v>927.95475067686311</v>
      </c>
      <c r="Q521" s="50">
        <v>973.20379510390171</v>
      </c>
      <c r="R521" s="50">
        <v>1019.9275724813623</v>
      </c>
      <c r="S521" s="50">
        <v>1111.0677774862147</v>
      </c>
      <c r="T521" s="50">
        <v>1188.9193457437632</v>
      </c>
      <c r="U521" s="306">
        <v>934.87136610687935</v>
      </c>
      <c r="V521" s="50">
        <v>943.13758202814972</v>
      </c>
      <c r="W521" s="50">
        <v>997.18599628630545</v>
      </c>
      <c r="X521" s="50">
        <v>1053.5759184476178</v>
      </c>
      <c r="Y521" s="50">
        <v>1157.0741233719173</v>
      </c>
      <c r="Z521" s="50">
        <v>1248.2372770555785</v>
      </c>
    </row>
    <row r="522" spans="1:27" x14ac:dyDescent="0.25">
      <c r="A522" t="str">
        <f t="shared" si="17"/>
        <v>26. Verv. informaticaproducten en van elektronische en optische producten</v>
      </c>
      <c r="B522">
        <v>26</v>
      </c>
      <c r="C522" s="41" t="s">
        <v>12</v>
      </c>
      <c r="D522" s="50">
        <v>1402</v>
      </c>
      <c r="E522" s="50">
        <v>1349</v>
      </c>
      <c r="F522" s="50">
        <v>1312</v>
      </c>
      <c r="G522" s="50">
        <v>1230</v>
      </c>
      <c r="H522" s="50">
        <v>1203</v>
      </c>
      <c r="I522" s="50">
        <v>1098</v>
      </c>
      <c r="J522" s="50">
        <v>1092</v>
      </c>
      <c r="K522" s="50">
        <v>958</v>
      </c>
      <c r="L522" s="50">
        <v>934</v>
      </c>
      <c r="M522" s="50">
        <v>956</v>
      </c>
      <c r="N522" s="50">
        <v>974.03382507875847</v>
      </c>
      <c r="O522" s="306">
        <v>978.06792916107395</v>
      </c>
      <c r="P522" s="50">
        <v>999.10408345132294</v>
      </c>
      <c r="Q522" s="50">
        <v>973.13516844399828</v>
      </c>
      <c r="R522" s="50">
        <v>974.16913714097575</v>
      </c>
      <c r="S522" s="50">
        <v>928.19338233141252</v>
      </c>
      <c r="T522" s="50">
        <v>927.47698592402628</v>
      </c>
      <c r="U522" s="306">
        <v>986.03684708826211</v>
      </c>
      <c r="V522" s="50">
        <v>1015.4510322549783</v>
      </c>
      <c r="W522" s="50">
        <v>997.11567849205608</v>
      </c>
      <c r="X522" s="50">
        <v>1006.3078703614351</v>
      </c>
      <c r="Y522" s="50">
        <v>966.62738848446145</v>
      </c>
      <c r="Z522" s="50">
        <v>973.75095424768358</v>
      </c>
    </row>
    <row r="523" spans="1:27" x14ac:dyDescent="0.25">
      <c r="A523" t="str">
        <f t="shared" si="17"/>
        <v>26. Verv. informaticaproducten en van elektronische en optische producten</v>
      </c>
      <c r="B523">
        <v>26</v>
      </c>
      <c r="C523" s="41" t="s">
        <v>13</v>
      </c>
      <c r="D523" s="50">
        <v>1402</v>
      </c>
      <c r="E523" s="50">
        <v>1396</v>
      </c>
      <c r="F523" s="50">
        <v>1415</v>
      </c>
      <c r="G523" s="50">
        <v>1430</v>
      </c>
      <c r="H523" s="50">
        <v>1445</v>
      </c>
      <c r="I523" s="50">
        <v>1391</v>
      </c>
      <c r="J523" s="50">
        <v>1359</v>
      </c>
      <c r="K523" s="50">
        <v>1241</v>
      </c>
      <c r="L523" s="50">
        <v>1173</v>
      </c>
      <c r="M523" s="50">
        <v>1134</v>
      </c>
      <c r="N523" s="50">
        <v>1079.0374715194869</v>
      </c>
      <c r="O523" s="306">
        <v>1050.0729300809078</v>
      </c>
      <c r="P523" s="50">
        <v>993.10345832548899</v>
      </c>
      <c r="Q523" s="50">
        <v>978.13586304031878</v>
      </c>
      <c r="R523" s="50">
        <v>956.16601140325747</v>
      </c>
      <c r="S523" s="50">
        <v>974.20296809352999</v>
      </c>
      <c r="T523" s="50">
        <v>978.2377727064727</v>
      </c>
      <c r="U523" s="306">
        <v>1058.6285168125514</v>
      </c>
      <c r="V523" s="50">
        <v>1009.3522272564499</v>
      </c>
      <c r="W523" s="50">
        <v>1002.2396028419638</v>
      </c>
      <c r="X523" s="50">
        <v>987.71080499541256</v>
      </c>
      <c r="Y523" s="50">
        <v>1014.5421081722687</v>
      </c>
      <c r="Z523" s="50">
        <v>1027.0443138867113</v>
      </c>
    </row>
    <row r="524" spans="1:27" x14ac:dyDescent="0.25">
      <c r="A524" t="str">
        <f t="shared" si="17"/>
        <v>26. Verv. informaticaproducten en van elektronische en optische producten</v>
      </c>
      <c r="B524">
        <v>26</v>
      </c>
      <c r="C524" s="41" t="s">
        <v>14</v>
      </c>
      <c r="D524" s="50">
        <v>1429</v>
      </c>
      <c r="E524" s="50">
        <v>1406</v>
      </c>
      <c r="F524" s="50">
        <v>1361</v>
      </c>
      <c r="G524" s="50">
        <v>1332</v>
      </c>
      <c r="H524" s="50">
        <v>1355</v>
      </c>
      <c r="I524" s="50">
        <v>1356</v>
      </c>
      <c r="J524" s="50">
        <v>1375</v>
      </c>
      <c r="K524" s="50">
        <v>1359</v>
      </c>
      <c r="L524" s="50">
        <v>1340</v>
      </c>
      <c r="M524" s="50">
        <v>1344</v>
      </c>
      <c r="N524" s="50">
        <v>1311.0455284170969</v>
      </c>
      <c r="O524" s="306">
        <v>1267.0880022976287</v>
      </c>
      <c r="P524" s="50">
        <v>1235.1286717341177</v>
      </c>
      <c r="Q524" s="50">
        <v>1183.1643414894654</v>
      </c>
      <c r="R524" s="50">
        <v>1134.1969214762489</v>
      </c>
      <c r="S524" s="50">
        <v>1079.2248486374936</v>
      </c>
      <c r="T524" s="50">
        <v>1050.2552774455996</v>
      </c>
      <c r="U524" s="306">
        <v>1277.4117436204785</v>
      </c>
      <c r="V524" s="50">
        <v>1255.3373621970954</v>
      </c>
      <c r="W524" s="50">
        <v>1212.3205011881832</v>
      </c>
      <c r="X524" s="50">
        <v>1171.615118059412</v>
      </c>
      <c r="Y524" s="50">
        <v>1123.9126639813942</v>
      </c>
      <c r="Z524" s="50">
        <v>1102.6549382219293</v>
      </c>
    </row>
    <row r="525" spans="1:27" x14ac:dyDescent="0.25">
      <c r="A525" t="str">
        <f t="shared" si="17"/>
        <v>26. Verv. informaticaproducten en van elektronische en optische producten</v>
      </c>
      <c r="B525">
        <v>26</v>
      </c>
      <c r="C525" s="41" t="s">
        <v>15</v>
      </c>
      <c r="D525" s="50">
        <v>1236</v>
      </c>
      <c r="E525" s="50">
        <v>1304</v>
      </c>
      <c r="F525" s="50">
        <v>1393</v>
      </c>
      <c r="G525" s="50">
        <v>1444</v>
      </c>
      <c r="H525" s="50">
        <v>1490</v>
      </c>
      <c r="I525" s="50">
        <v>1431</v>
      </c>
      <c r="J525" s="50">
        <v>1428</v>
      </c>
      <c r="K525" s="50">
        <v>1329</v>
      </c>
      <c r="L525" s="50">
        <v>1281</v>
      </c>
      <c r="M525" s="50">
        <v>1281</v>
      </c>
      <c r="N525" s="50">
        <v>1300.2055787258832</v>
      </c>
      <c r="O525" s="306">
        <v>1314.2611467988263</v>
      </c>
      <c r="P525" s="50">
        <v>1323.2925900154557</v>
      </c>
      <c r="Q525" s="50">
        <v>1332.252264172394</v>
      </c>
      <c r="R525" s="50">
        <v>1329.2601526465319</v>
      </c>
      <c r="S525" s="50">
        <v>1296.6276031968582</v>
      </c>
      <c r="T525" s="50">
        <v>1252.8036167027635</v>
      </c>
      <c r="U525" s="306">
        <v>1324.9692365965514</v>
      </c>
      <c r="V525" s="50">
        <v>1344.9437838995946</v>
      </c>
      <c r="W525" s="50">
        <v>1365.0823270901878</v>
      </c>
      <c r="X525" s="50">
        <v>1373.1136641136188</v>
      </c>
      <c r="Y525" s="50">
        <v>1350.3174853142114</v>
      </c>
      <c r="Z525" s="50">
        <v>1315.3088817981668</v>
      </c>
    </row>
    <row r="526" spans="1:27" x14ac:dyDescent="0.25">
      <c r="A526" t="str">
        <f t="shared" si="17"/>
        <v>26. Verv. informaticaproducten en van elektronische en optische producten</v>
      </c>
      <c r="B526">
        <v>26</v>
      </c>
      <c r="C526" s="41" t="s">
        <v>16</v>
      </c>
      <c r="D526" s="50">
        <v>624</v>
      </c>
      <c r="E526" s="50">
        <v>686</v>
      </c>
      <c r="F526" s="50">
        <v>791</v>
      </c>
      <c r="G526" s="50">
        <v>926</v>
      </c>
      <c r="H526" s="50">
        <v>1057</v>
      </c>
      <c r="I526" s="50">
        <v>1174</v>
      </c>
      <c r="J526" s="50">
        <v>1308</v>
      </c>
      <c r="K526" s="50">
        <v>1358</v>
      </c>
      <c r="L526" s="50">
        <v>1389</v>
      </c>
      <c r="M526" s="50">
        <v>1443</v>
      </c>
      <c r="N526" s="50">
        <v>1354.4753323952214</v>
      </c>
      <c r="O526" s="306">
        <v>1299.5355207673845</v>
      </c>
      <c r="P526" s="50">
        <v>1259.4005318673708</v>
      </c>
      <c r="Q526" s="50">
        <v>1230.6416684166743</v>
      </c>
      <c r="R526" s="50">
        <v>1203.1070466108106</v>
      </c>
      <c r="S526" s="50">
        <v>1222.4862845453017</v>
      </c>
      <c r="T526" s="50">
        <v>1234.512758319587</v>
      </c>
      <c r="U526" s="306">
        <v>1310.123631878791</v>
      </c>
      <c r="V526" s="50">
        <v>1280.0063489776512</v>
      </c>
      <c r="W526" s="50">
        <v>1260.9677894448685</v>
      </c>
      <c r="X526" s="50">
        <v>1242.7986514179172</v>
      </c>
      <c r="Y526" s="50">
        <v>1273.1061728968177</v>
      </c>
      <c r="Z526" s="50">
        <v>1296.1054502576173</v>
      </c>
    </row>
    <row r="527" spans="1:27" x14ac:dyDescent="0.25">
      <c r="A527" t="str">
        <f t="shared" si="17"/>
        <v>26. Verv. informaticaproducten en van elektronische en optische producten</v>
      </c>
      <c r="B527">
        <v>26</v>
      </c>
      <c r="C527" s="41" t="s">
        <v>17</v>
      </c>
      <c r="D527" s="50">
        <v>172</v>
      </c>
      <c r="E527" s="50">
        <v>177</v>
      </c>
      <c r="F527" s="50">
        <v>185</v>
      </c>
      <c r="G527" s="50">
        <v>201</v>
      </c>
      <c r="H527" s="50">
        <v>268</v>
      </c>
      <c r="I527" s="50">
        <v>367</v>
      </c>
      <c r="J527" s="50">
        <v>457</v>
      </c>
      <c r="K527" s="50">
        <v>499</v>
      </c>
      <c r="L527" s="50">
        <v>594</v>
      </c>
      <c r="M527" s="50">
        <v>702</v>
      </c>
      <c r="N527" s="50">
        <v>789.24446068333043</v>
      </c>
      <c r="O527" s="306">
        <v>818.94452646395757</v>
      </c>
      <c r="P527" s="50">
        <v>837.40679266993061</v>
      </c>
      <c r="Q527" s="50">
        <v>836.23969310262089</v>
      </c>
      <c r="R527" s="50">
        <v>825.86921328142353</v>
      </c>
      <c r="S527" s="50">
        <v>775.73314276180156</v>
      </c>
      <c r="T527" s="50">
        <v>740.1384127126264</v>
      </c>
      <c r="U527" s="306">
        <v>825.61696865711781</v>
      </c>
      <c r="V527" s="50">
        <v>851.10811387794831</v>
      </c>
      <c r="W527" s="50">
        <v>856.8467526492376</v>
      </c>
      <c r="X527" s="50">
        <v>853.11539601160098</v>
      </c>
      <c r="Y527" s="50">
        <v>807.85417804341887</v>
      </c>
      <c r="Z527" s="50">
        <v>777.06562706378838</v>
      </c>
    </row>
    <row r="528" spans="1:27" x14ac:dyDescent="0.25">
      <c r="A528" t="str">
        <f t="shared" si="17"/>
        <v>26. Verv. informaticaproducten en van elektronische en optische producten</v>
      </c>
      <c r="B528">
        <v>26</v>
      </c>
      <c r="C528" s="41" t="s">
        <v>156</v>
      </c>
      <c r="D528" s="50">
        <v>9</v>
      </c>
      <c r="E528" s="50">
        <v>10</v>
      </c>
      <c r="F528" s="50">
        <v>15</v>
      </c>
      <c r="G528" s="50">
        <v>13</v>
      </c>
      <c r="H528" s="50">
        <v>9</v>
      </c>
      <c r="I528" s="50">
        <v>18</v>
      </c>
      <c r="J528" s="50">
        <v>19</v>
      </c>
      <c r="K528" s="50">
        <v>28</v>
      </c>
      <c r="L528" s="50">
        <v>25</v>
      </c>
      <c r="M528" s="50">
        <v>32</v>
      </c>
      <c r="N528" s="50">
        <v>45.221993691263528</v>
      </c>
      <c r="O528" s="306">
        <v>105.12293514487821</v>
      </c>
      <c r="P528" s="50">
        <v>115.69962098602215</v>
      </c>
      <c r="Q528" s="50">
        <v>127.81355790690918</v>
      </c>
      <c r="R528" s="50">
        <v>147.81792176666221</v>
      </c>
      <c r="S528" s="50">
        <v>167.66238852895538</v>
      </c>
      <c r="T528" s="50">
        <v>236.37965935280485</v>
      </c>
      <c r="U528" s="306">
        <v>105.97943602529577</v>
      </c>
      <c r="V528" s="50">
        <v>117.59265276538129</v>
      </c>
      <c r="W528" s="50">
        <v>130.96320700916652</v>
      </c>
      <c r="X528" s="50">
        <v>152.69457056586759</v>
      </c>
      <c r="Y528" s="50">
        <v>174.60483974119202</v>
      </c>
      <c r="Z528" s="50">
        <v>248.17318634620091</v>
      </c>
    </row>
    <row r="529" spans="1:26" x14ac:dyDescent="0.25">
      <c r="A529" t="str">
        <f t="shared" si="17"/>
        <v>26. Verv. informaticaproducten en van elektronische en optische producten</v>
      </c>
      <c r="B529">
        <v>26</v>
      </c>
      <c r="C529" s="41" t="s">
        <v>6</v>
      </c>
      <c r="D529" s="50">
        <v>805</v>
      </c>
      <c r="E529" s="50">
        <v>873</v>
      </c>
      <c r="F529" s="50">
        <v>991</v>
      </c>
      <c r="G529" s="50">
        <v>1140</v>
      </c>
      <c r="H529" s="50">
        <v>1334</v>
      </c>
      <c r="I529" s="50">
        <v>1559</v>
      </c>
      <c r="J529" s="50">
        <v>1784</v>
      </c>
      <c r="K529" s="50">
        <v>1885</v>
      </c>
      <c r="L529" s="50">
        <v>2008</v>
      </c>
      <c r="M529" s="50">
        <v>2177</v>
      </c>
      <c r="N529" s="50">
        <v>2188.9417867698153</v>
      </c>
      <c r="O529" s="306">
        <v>2223.6029823762201</v>
      </c>
      <c r="P529" s="50">
        <v>2212.5069455233238</v>
      </c>
      <c r="Q529" s="50">
        <v>2194.6949194262043</v>
      </c>
      <c r="R529" s="50">
        <v>2176.7941816588964</v>
      </c>
      <c r="S529" s="50">
        <v>2165.8818158360586</v>
      </c>
      <c r="T529" s="50">
        <v>2211.0308303850184</v>
      </c>
      <c r="U529" s="306">
        <v>2241.7200365612048</v>
      </c>
      <c r="V529" s="50">
        <v>2248.7071156209809</v>
      </c>
      <c r="W529" s="50">
        <v>2248.7777491032725</v>
      </c>
      <c r="X529" s="50">
        <v>2248.6086179953859</v>
      </c>
      <c r="Y529" s="50">
        <v>2255.5651906814287</v>
      </c>
      <c r="Z529" s="50">
        <v>2321.3442636676068</v>
      </c>
    </row>
    <row r="530" spans="1:26" x14ac:dyDescent="0.25">
      <c r="A530" t="str">
        <f t="shared" si="17"/>
        <v>26. Verv. informaticaproducten en van elektronische en optische producten</v>
      </c>
      <c r="B530">
        <v>26</v>
      </c>
      <c r="C530" s="41" t="s">
        <v>157</v>
      </c>
      <c r="D530" s="207">
        <v>1.0051177957624411</v>
      </c>
      <c r="E530" s="206"/>
      <c r="F530" s="206"/>
      <c r="G530" s="206"/>
      <c r="H530" s="206"/>
      <c r="I530" s="206"/>
      <c r="J530" s="206"/>
      <c r="K530" s="206"/>
      <c r="L530" s="206"/>
      <c r="M530" s="206"/>
      <c r="N530" s="206"/>
      <c r="O530" s="308"/>
      <c r="P530" s="206"/>
      <c r="Q530" s="206"/>
      <c r="R530" s="206"/>
      <c r="S530" s="206"/>
      <c r="T530" s="206"/>
      <c r="U530" s="308"/>
      <c r="V530" s="206"/>
      <c r="W530" s="206"/>
      <c r="X530" s="206"/>
      <c r="Y530" s="206"/>
      <c r="Z530" s="206"/>
    </row>
    <row r="531" spans="1:26" x14ac:dyDescent="0.25">
      <c r="A531" t="str">
        <f t="shared" si="17"/>
        <v>26. Verv. informaticaproducten en van elektronische en optische producten</v>
      </c>
      <c r="B531">
        <v>26</v>
      </c>
      <c r="C531" s="41" t="s">
        <v>158</v>
      </c>
      <c r="D531" s="206"/>
      <c r="E531" s="207">
        <v>1.0815311397006644E-3</v>
      </c>
      <c r="F531" s="207">
        <v>-2.5671921494181404E-3</v>
      </c>
      <c r="G531" s="207">
        <v>-1.115428492277637E-3</v>
      </c>
      <c r="H531" s="207">
        <v>-1.4926048853378782E-2</v>
      </c>
      <c r="I531" s="207">
        <v>1.4960202799674249E-3</v>
      </c>
      <c r="J531" s="207">
        <v>-5.8144414064873473E-3</v>
      </c>
      <c r="K531" s="207">
        <v>2.5014152081286434E-2</v>
      </c>
      <c r="L531" s="207">
        <v>4.9157615280359113E-3</v>
      </c>
      <c r="M531" s="207">
        <v>-9.5700151371460596E-3</v>
      </c>
      <c r="N531" s="207">
        <v>1.6189652840203905E-4</v>
      </c>
      <c r="O531" s="307">
        <v>-3.0368288210791405E-5</v>
      </c>
      <c r="P531" s="207">
        <v>-3.0368288211346517E-5</v>
      </c>
      <c r="Q531" s="207">
        <v>-3.0368288210569361E-5</v>
      </c>
      <c r="R531" s="207">
        <v>-3.0368288210902428E-5</v>
      </c>
      <c r="S531" s="207">
        <v>-3.0368288210347316E-5</v>
      </c>
      <c r="T531" s="207">
        <v>-3.036828821101345E-5</v>
      </c>
      <c r="U531" s="307">
        <v>-4.1252705887342422E-3</v>
      </c>
      <c r="V531" s="207">
        <v>-4.1252705887343533E-3</v>
      </c>
      <c r="W531" s="207">
        <v>-4.1252705887342422E-3</v>
      </c>
      <c r="X531" s="207">
        <v>-4.1252705887342422E-3</v>
      </c>
      <c r="Y531" s="207">
        <v>-4.1252705887343533E-3</v>
      </c>
      <c r="Z531" s="207">
        <v>-4.1252705887347974E-3</v>
      </c>
    </row>
    <row r="532" spans="1:26" x14ac:dyDescent="0.25">
      <c r="A532" t="str">
        <f t="shared" si="17"/>
        <v>26. Verv. informaticaproducten en van elektronische en optische producten</v>
      </c>
      <c r="B532">
        <v>26</v>
      </c>
      <c r="C532" s="41" t="s">
        <v>159</v>
      </c>
      <c r="D532" s="208"/>
      <c r="E532" s="50">
        <v>1.6901780469976524</v>
      </c>
      <c r="F532" s="50">
        <v>5.0048571217888185</v>
      </c>
      <c r="G532" s="50">
        <v>1.3974969076714854</v>
      </c>
      <c r="H532" s="50">
        <v>2.6568876117319595</v>
      </c>
      <c r="I532" s="50">
        <v>3.667440793985048</v>
      </c>
      <c r="J532" s="50">
        <v>2.7480036862008737</v>
      </c>
      <c r="K532" s="50">
        <v>4.2788054695100559</v>
      </c>
      <c r="L532" s="50">
        <v>1.4276528577730532</v>
      </c>
      <c r="M532" s="50">
        <v>1.8973135642260006</v>
      </c>
      <c r="N532" s="50">
        <v>3.3693204786597213</v>
      </c>
      <c r="O532" s="306">
        <v>2.9648659293231288</v>
      </c>
      <c r="P532" s="50">
        <v>3.14100486716442</v>
      </c>
      <c r="Q532" s="50">
        <v>3.4450450647211306</v>
      </c>
      <c r="R532" s="50">
        <v>3.7160412786338748</v>
      </c>
      <c r="S532" s="50">
        <v>3.9550020283166694</v>
      </c>
      <c r="T532" s="50">
        <v>4.1715882002841553</v>
      </c>
      <c r="U532" s="306">
        <v>2.9215961163587671</v>
      </c>
      <c r="V532" s="50">
        <v>3.1203826480864447</v>
      </c>
      <c r="W532" s="50">
        <v>3.4503112788080554</v>
      </c>
      <c r="X532" s="50">
        <v>3.7520448913329987</v>
      </c>
      <c r="Y532" s="50">
        <v>4.0258568889384803</v>
      </c>
      <c r="Z532" s="50">
        <v>4.2809206509232931</v>
      </c>
    </row>
    <row r="533" spans="1:26" x14ac:dyDescent="0.25">
      <c r="A533" t="str">
        <f t="shared" si="17"/>
        <v>26. Verv. informaticaproducten en van elektronische en optische producten</v>
      </c>
      <c r="B533">
        <v>26</v>
      </c>
      <c r="C533" s="41" t="s">
        <v>160</v>
      </c>
      <c r="D533" s="208"/>
      <c r="E533" s="50">
        <v>66.276842188216321</v>
      </c>
      <c r="F533" s="50">
        <v>64.310161488477831</v>
      </c>
      <c r="G533" s="50">
        <v>64.314052648382514</v>
      </c>
      <c r="H533" s="50">
        <v>58.380412646455682</v>
      </c>
      <c r="I533" s="50">
        <v>61.160516869473931</v>
      </c>
      <c r="J533" s="50">
        <v>59.746947464380163</v>
      </c>
      <c r="K533" s="50">
        <v>64.358314085151093</v>
      </c>
      <c r="L533" s="50">
        <v>53.909588549288372</v>
      </c>
      <c r="M533" s="50">
        <v>53.914739313204855</v>
      </c>
      <c r="N533" s="50">
        <v>55.142458584410889</v>
      </c>
      <c r="O533" s="306">
        <v>63.648030857017289</v>
      </c>
      <c r="P533" s="50">
        <v>67.429279931373927</v>
      </c>
      <c r="Q533" s="50">
        <v>73.956239442248418</v>
      </c>
      <c r="R533" s="50">
        <v>79.773829780706279</v>
      </c>
      <c r="S533" s="50">
        <v>84.903701259548782</v>
      </c>
      <c r="T533" s="50">
        <v>89.553248215534325</v>
      </c>
      <c r="U533" s="306">
        <v>62.446428150996965</v>
      </c>
      <c r="V533" s="50">
        <v>66.69530731722115</v>
      </c>
      <c r="W533" s="50">
        <v>73.747228155270321</v>
      </c>
      <c r="X533" s="50">
        <v>80.196506428121708</v>
      </c>
      <c r="Y533" s="50">
        <v>86.048985879204054</v>
      </c>
      <c r="Z533" s="50">
        <v>91.500739048481421</v>
      </c>
    </row>
    <row r="534" spans="1:26" x14ac:dyDescent="0.25">
      <c r="A534" t="str">
        <f t="shared" si="17"/>
        <v>26. Verv. informaticaproducten en van elektronische en optische producten</v>
      </c>
      <c r="B534">
        <v>26</v>
      </c>
      <c r="C534" s="41" t="s">
        <v>161</v>
      </c>
      <c r="D534" s="208"/>
      <c r="E534" s="50">
        <v>111.26099554835314</v>
      </c>
      <c r="F534" s="50">
        <v>107.67597982648206</v>
      </c>
      <c r="G534" s="50">
        <v>112.26377888937122</v>
      </c>
      <c r="H534" s="50">
        <v>98.518961873861898</v>
      </c>
      <c r="I534" s="50">
        <v>116.63775483433737</v>
      </c>
      <c r="J534" s="50">
        <v>112.01712133359075</v>
      </c>
      <c r="K534" s="50">
        <v>128.51057666710614</v>
      </c>
      <c r="L534" s="50">
        <v>99.808498544648558</v>
      </c>
      <c r="M534" s="50">
        <v>91.806860942487447</v>
      </c>
      <c r="N534" s="50">
        <v>102.05878178687585</v>
      </c>
      <c r="O534" s="306">
        <v>114.28713851298444</v>
      </c>
      <c r="P534" s="50">
        <v>121.07679297509786</v>
      </c>
      <c r="Q534" s="50">
        <v>132.79667677423237</v>
      </c>
      <c r="R534" s="50">
        <v>143.24280910339652</v>
      </c>
      <c r="S534" s="50">
        <v>152.45406551403624</v>
      </c>
      <c r="T534" s="50">
        <v>160.80284566993865</v>
      </c>
      <c r="U534" s="306">
        <v>110.91209310176421</v>
      </c>
      <c r="V534" s="50">
        <v>118.45859488923077</v>
      </c>
      <c r="W534" s="50">
        <v>130.98362352088833</v>
      </c>
      <c r="X534" s="50">
        <v>142.43828911854365</v>
      </c>
      <c r="Y534" s="50">
        <v>152.83297084773778</v>
      </c>
      <c r="Z534" s="50">
        <v>162.51591626163119</v>
      </c>
    </row>
    <row r="535" spans="1:26" x14ac:dyDescent="0.25">
      <c r="A535" t="str">
        <f t="shared" si="17"/>
        <v>26. Verv. informaticaproducten en van elektronische en optische producten</v>
      </c>
      <c r="B535">
        <v>26</v>
      </c>
      <c r="C535" s="41" t="s">
        <v>162</v>
      </c>
      <c r="D535" s="208"/>
      <c r="E535" s="50">
        <v>124.40781480508541</v>
      </c>
      <c r="F535" s="50">
        <v>116.89755655050493</v>
      </c>
      <c r="G535" s="50">
        <v>110.85690029319552</v>
      </c>
      <c r="H535" s="50">
        <v>95.610540336194916</v>
      </c>
      <c r="I535" s="50">
        <v>113.88334438463809</v>
      </c>
      <c r="J535" s="50">
        <v>106.67522916179369</v>
      </c>
      <c r="K535" s="50">
        <v>139.57455500010303</v>
      </c>
      <c r="L535" s="50">
        <v>116.89844898366597</v>
      </c>
      <c r="M535" s="50">
        <v>98.481557967497409</v>
      </c>
      <c r="N535" s="50">
        <v>111.19790365931964</v>
      </c>
      <c r="O535" s="306">
        <v>105.77150864157521</v>
      </c>
      <c r="P535" s="50">
        <v>105.68987228191403</v>
      </c>
      <c r="Q535" s="50">
        <v>105.76267829087185</v>
      </c>
      <c r="R535" s="50">
        <v>110.91989110239656</v>
      </c>
      <c r="S535" s="50">
        <v>116.24518506926584</v>
      </c>
      <c r="T535" s="50">
        <v>126.63279521325256</v>
      </c>
      <c r="U535" s="306">
        <v>101.97130733785521</v>
      </c>
      <c r="V535" s="50">
        <v>102.72278543834824</v>
      </c>
      <c r="W535" s="50">
        <v>103.6310694603564</v>
      </c>
      <c r="X535" s="50">
        <v>109.56985832736804</v>
      </c>
      <c r="Y535" s="50">
        <v>115.7659298780281</v>
      </c>
      <c r="Z535" s="50">
        <v>127.13821518179797</v>
      </c>
    </row>
    <row r="536" spans="1:26" x14ac:dyDescent="0.25">
      <c r="A536" t="str">
        <f t="shared" si="17"/>
        <v>26. Verv. informaticaproducten en van elektronische en optische producten</v>
      </c>
      <c r="B536">
        <v>26</v>
      </c>
      <c r="C536" s="41" t="s">
        <v>163</v>
      </c>
      <c r="D536" s="208"/>
      <c r="E536" s="50">
        <v>132.31296862159584</v>
      </c>
      <c r="F536" s="50">
        <v>122.3889954431305</v>
      </c>
      <c r="G536" s="50">
        <v>120.93685774425226</v>
      </c>
      <c r="H536" s="50">
        <v>96.391241091082094</v>
      </c>
      <c r="I536" s="50">
        <v>114.03108496625431</v>
      </c>
      <c r="J536" s="50">
        <v>96.051360194579587</v>
      </c>
      <c r="K536" s="50">
        <v>129.19131346249316</v>
      </c>
      <c r="L536" s="50">
        <v>94.083908788693364</v>
      </c>
      <c r="M536" s="50">
        <v>78.197185230043203</v>
      </c>
      <c r="N536" s="50">
        <v>89.34279650292919</v>
      </c>
      <c r="O536" s="306">
        <v>90.840871729452871</v>
      </c>
      <c r="P536" s="50">
        <v>91.21710253586734</v>
      </c>
      <c r="Q536" s="50">
        <v>93.178987784983519</v>
      </c>
      <c r="R536" s="50">
        <v>90.757060726194766</v>
      </c>
      <c r="S536" s="50">
        <v>90.853491276506844</v>
      </c>
      <c r="T536" s="50">
        <v>86.565675455548856</v>
      </c>
      <c r="U536" s="306">
        <v>86.852298378350199</v>
      </c>
      <c r="V536" s="50">
        <v>87.922579535092282</v>
      </c>
      <c r="W536" s="50">
        <v>90.545373036590263</v>
      </c>
      <c r="X536" s="50">
        <v>88.910452795744249</v>
      </c>
      <c r="Y536" s="50">
        <v>89.73009885980747</v>
      </c>
      <c r="Z536" s="50">
        <v>86.191883899462141</v>
      </c>
    </row>
    <row r="537" spans="1:26" x14ac:dyDescent="0.25">
      <c r="A537" t="str">
        <f t="shared" si="17"/>
        <v>26. Verv. informaticaproducten en van elektronische en optische producten</v>
      </c>
      <c r="B537">
        <v>26</v>
      </c>
      <c r="C537" s="41" t="s">
        <v>164</v>
      </c>
      <c r="D537" s="208"/>
      <c r="E537" s="50">
        <v>100.35464946674811</v>
      </c>
      <c r="F537" s="50">
        <v>94.831553940016661</v>
      </c>
      <c r="G537" s="50">
        <v>98.17648685359562</v>
      </c>
      <c r="H537" s="50">
        <v>79.468039880545319</v>
      </c>
      <c r="I537" s="50">
        <v>104.03151061613841</v>
      </c>
      <c r="J537" s="50">
        <v>89.97497566061098</v>
      </c>
      <c r="K537" s="50">
        <v>129.80115698465835</v>
      </c>
      <c r="L537" s="50">
        <v>93.588608006242453</v>
      </c>
      <c r="M537" s="50">
        <v>71.468649073532362</v>
      </c>
      <c r="N537" s="50">
        <v>80.128441408770499</v>
      </c>
      <c r="O537" s="306">
        <v>76.037328136477313</v>
      </c>
      <c r="P537" s="50">
        <v>73.996262464691981</v>
      </c>
      <c r="Q537" s="50">
        <v>69.981752744721192</v>
      </c>
      <c r="R537" s="50">
        <v>68.927020185239101</v>
      </c>
      <c r="S537" s="50">
        <v>67.378854470767706</v>
      </c>
      <c r="T537" s="50">
        <v>68.649877980738751</v>
      </c>
      <c r="U537" s="306">
        <v>71.61877511200116</v>
      </c>
      <c r="V537" s="50">
        <v>70.264174946569597</v>
      </c>
      <c r="W537" s="50">
        <v>66.993567953558937</v>
      </c>
      <c r="X537" s="50">
        <v>66.521482913101664</v>
      </c>
      <c r="Y537" s="50">
        <v>65.557165423594341</v>
      </c>
      <c r="Z537" s="50">
        <v>67.338035058713388</v>
      </c>
    </row>
    <row r="538" spans="1:26" x14ac:dyDescent="0.25">
      <c r="A538" t="str">
        <f t="shared" si="17"/>
        <v>26. Verv. informaticaproducten en van elektronische en optische producten</v>
      </c>
      <c r="B538">
        <v>26</v>
      </c>
      <c r="C538" s="41" t="s">
        <v>165</v>
      </c>
      <c r="D538" s="208"/>
      <c r="E538" s="50">
        <v>77.226045654003784</v>
      </c>
      <c r="F538" s="50">
        <v>70.852974264406811</v>
      </c>
      <c r="G538" s="50">
        <v>70.561126278945522</v>
      </c>
      <c r="H538" s="50">
        <v>50.661873226078249</v>
      </c>
      <c r="I538" s="50">
        <v>73.788569007017472</v>
      </c>
      <c r="J538" s="50">
        <v>63.930039468677059</v>
      </c>
      <c r="K538" s="50">
        <v>107.21513040367638</v>
      </c>
      <c r="L538" s="50">
        <v>78.653823397111594</v>
      </c>
      <c r="M538" s="50">
        <v>58.143233920701441</v>
      </c>
      <c r="N538" s="50">
        <v>71.39648509149869</v>
      </c>
      <c r="O538" s="306">
        <v>69.393797045053105</v>
      </c>
      <c r="P538" s="50">
        <v>67.067119915982829</v>
      </c>
      <c r="Q538" s="50">
        <v>65.375508716563672</v>
      </c>
      <c r="R538" s="50">
        <v>62.625030484939039</v>
      </c>
      <c r="S538" s="50">
        <v>60.033179071267057</v>
      </c>
      <c r="T538" s="50">
        <v>57.123500663435422</v>
      </c>
      <c r="U538" s="306">
        <v>64.025193694646958</v>
      </c>
      <c r="V538" s="50">
        <v>62.382680494599903</v>
      </c>
      <c r="W538" s="50">
        <v>61.304673273883616</v>
      </c>
      <c r="X538" s="50">
        <v>59.203935505030863</v>
      </c>
      <c r="Y538" s="50">
        <v>57.216079261486712</v>
      </c>
      <c r="Z538" s="50">
        <v>54.88651953540824</v>
      </c>
    </row>
    <row r="539" spans="1:26" x14ac:dyDescent="0.25">
      <c r="A539" t="str">
        <f t="shared" si="17"/>
        <v>26. Verv. informaticaproducten en van elektronische en optische producten</v>
      </c>
      <c r="B539">
        <v>26</v>
      </c>
      <c r="C539" s="41" t="s">
        <v>166</v>
      </c>
      <c r="D539" s="206"/>
      <c r="E539" s="50">
        <v>55.855894906949501</v>
      </c>
      <c r="F539" s="50">
        <v>54.170937774890497</v>
      </c>
      <c r="G539" s="50">
        <v>59.890494136683884</v>
      </c>
      <c r="H539" s="50">
        <v>42.140646921736874</v>
      </c>
      <c r="I539" s="50">
        <v>67.95196051103207</v>
      </c>
      <c r="J539" s="50">
        <v>54.799974622848922</v>
      </c>
      <c r="K539" s="50">
        <v>98.708321480574696</v>
      </c>
      <c r="L539" s="50">
        <v>65.154336467113637</v>
      </c>
      <c r="M539" s="50">
        <v>44.244852533115264</v>
      </c>
      <c r="N539" s="50">
        <v>56.711431376682377</v>
      </c>
      <c r="O539" s="306">
        <v>57.311701968891413</v>
      </c>
      <c r="P539" s="50">
        <v>57.93125670821842</v>
      </c>
      <c r="Q539" s="50">
        <v>58.329353278830723</v>
      </c>
      <c r="R539" s="50">
        <v>58.724286344356749</v>
      </c>
      <c r="S539" s="50">
        <v>58.592397197876558</v>
      </c>
      <c r="T539" s="50">
        <v>57.153988549931327</v>
      </c>
      <c r="U539" s="306">
        <v>51.987487153413369</v>
      </c>
      <c r="V539" s="50">
        <v>52.977638531385658</v>
      </c>
      <c r="W539" s="50">
        <v>53.776301864556395</v>
      </c>
      <c r="X539" s="50">
        <v>54.58152241778258</v>
      </c>
      <c r="Y539" s="50">
        <v>54.902647812998396</v>
      </c>
      <c r="Z539" s="50">
        <v>53.991164220039792</v>
      </c>
    </row>
    <row r="540" spans="1:26" x14ac:dyDescent="0.25">
      <c r="A540" t="str">
        <f t="shared" si="17"/>
        <v>26. Verv. informaticaproducten en van elektronische en optische producten</v>
      </c>
      <c r="B540">
        <v>26</v>
      </c>
      <c r="C540" s="41" t="s">
        <v>167</v>
      </c>
      <c r="D540" s="206"/>
      <c r="E540" s="50">
        <v>35.189263373700591</v>
      </c>
      <c r="F540" s="50">
        <v>36.182608314623806</v>
      </c>
      <c r="G540" s="50">
        <v>42.869107701292933</v>
      </c>
      <c r="H540" s="50">
        <v>37.39694548417566</v>
      </c>
      <c r="I540" s="50">
        <v>60.045569165495181</v>
      </c>
      <c r="J540" s="50">
        <v>58.109569257577355</v>
      </c>
      <c r="K540" s="50">
        <v>105.06597795569735</v>
      </c>
      <c r="L540" s="50">
        <v>81.78864714538075</v>
      </c>
      <c r="M540" s="50">
        <v>63.53494905811074</v>
      </c>
      <c r="N540" s="50">
        <v>80.048138807578709</v>
      </c>
      <c r="O540" s="306">
        <v>74.876955173360244</v>
      </c>
      <c r="P540" s="50">
        <v>71.839819159065499</v>
      </c>
      <c r="Q540" s="50">
        <v>69.621110783303507</v>
      </c>
      <c r="R540" s="50">
        <v>68.031287714597511</v>
      </c>
      <c r="S540" s="50">
        <v>66.50914213293801</v>
      </c>
      <c r="T540" s="50">
        <v>67.580448708560667</v>
      </c>
      <c r="U540" s="306">
        <v>69.330511018732793</v>
      </c>
      <c r="V540" s="50">
        <v>67.060313852486516</v>
      </c>
      <c r="W540" s="50">
        <v>65.518723124260319</v>
      </c>
      <c r="X540" s="50">
        <v>64.544210683982641</v>
      </c>
      <c r="Y540" s="50">
        <v>63.614200668996965</v>
      </c>
      <c r="Z540" s="50">
        <v>65.165528996347788</v>
      </c>
    </row>
    <row r="541" spans="1:26" x14ac:dyDescent="0.25">
      <c r="A541" t="str">
        <f t="shared" si="17"/>
        <v>26. Verv. informaticaproducten en van elektronische en optische producten</v>
      </c>
      <c r="B541">
        <v>26</v>
      </c>
      <c r="C541" s="3" t="s">
        <v>168</v>
      </c>
      <c r="D541" s="206"/>
      <c r="E541" s="50">
        <v>27.378110159332479</v>
      </c>
      <c r="F541" s="50">
        <v>27.528161432487881</v>
      </c>
      <c r="G541" s="50">
        <v>29.040948395273016</v>
      </c>
      <c r="H541" s="50">
        <v>28.776663293634218</v>
      </c>
      <c r="I541" s="50">
        <v>42.769998919249076</v>
      </c>
      <c r="J541" s="50">
        <v>55.886424752729347</v>
      </c>
      <c r="K541" s="50">
        <v>83.680209763414823</v>
      </c>
      <c r="L541" s="50">
        <v>81.341635437656649</v>
      </c>
      <c r="M541" s="50">
        <v>88.222966596689631</v>
      </c>
      <c r="N541" s="50">
        <v>111.09530796712069</v>
      </c>
      <c r="O541" s="306">
        <v>124.75047318237678</v>
      </c>
      <c r="P541" s="50">
        <v>129.44495942111794</v>
      </c>
      <c r="Q541" s="50">
        <v>132.36316355171209</v>
      </c>
      <c r="R541" s="50">
        <v>132.17868810649074</v>
      </c>
      <c r="S541" s="50">
        <v>130.53949729899088</v>
      </c>
      <c r="T541" s="50">
        <v>122.61483158082655</v>
      </c>
      <c r="U541" s="306">
        <v>121.51859422464922</v>
      </c>
      <c r="V541" s="50">
        <v>127.11880589236573</v>
      </c>
      <c r="W541" s="50">
        <v>131.04363309955301</v>
      </c>
      <c r="X541" s="50">
        <v>131.92720131065755</v>
      </c>
      <c r="Y541" s="50">
        <v>131.35269083165602</v>
      </c>
      <c r="Z541" s="50">
        <v>124.3838999761241</v>
      </c>
    </row>
    <row r="542" spans="1:26" x14ac:dyDescent="0.25">
      <c r="A542" t="str">
        <f t="shared" si="17"/>
        <v>26. Verv. informaticaproducten en van elektronische en optische producten</v>
      </c>
      <c r="B542">
        <v>26</v>
      </c>
      <c r="C542" s="3" t="s">
        <v>169</v>
      </c>
      <c r="D542" s="206"/>
      <c r="E542" s="50">
        <v>2.8232074260494531</v>
      </c>
      <c r="F542" s="50">
        <v>3.1004099071637596</v>
      </c>
      <c r="G542" s="50">
        <v>4.6723913156027468</v>
      </c>
      <c r="H542" s="50">
        <v>3.8698677421613992</v>
      </c>
      <c r="I542" s="50">
        <v>2.8269378283118538</v>
      </c>
      <c r="J542" s="50">
        <v>5.5222873462675217</v>
      </c>
      <c r="K542" s="50">
        <v>6.4148243639945308</v>
      </c>
      <c r="L542" s="50">
        <v>8.8906704430272399</v>
      </c>
      <c r="M542" s="50">
        <v>7.5759541932162016</v>
      </c>
      <c r="N542" s="50">
        <v>10.008642540614277</v>
      </c>
      <c r="O542" s="306">
        <v>14.135391958856413</v>
      </c>
      <c r="P542" s="50">
        <v>32.859097329567</v>
      </c>
      <c r="Q542" s="50">
        <v>36.165134675265527</v>
      </c>
      <c r="R542" s="50">
        <v>39.951682603927054</v>
      </c>
      <c r="S542" s="50">
        <v>46.204602941223527</v>
      </c>
      <c r="T542" s="50">
        <v>52.407542993238508</v>
      </c>
      <c r="U542" s="306">
        <v>13.950212312855802</v>
      </c>
      <c r="V542" s="50">
        <v>32.692845066563585</v>
      </c>
      <c r="W542" s="50">
        <v>36.27532398744988</v>
      </c>
      <c r="X542" s="50">
        <v>40.399911499331147</v>
      </c>
      <c r="Y542" s="50">
        <v>47.103665817053844</v>
      </c>
      <c r="Z542" s="50">
        <v>53.862609461032143</v>
      </c>
    </row>
    <row r="543" spans="1:26" x14ac:dyDescent="0.25">
      <c r="A543" t="str">
        <f t="shared" si="17"/>
        <v>26. Verv. informaticaproducten en van elektronische en optische producten</v>
      </c>
      <c r="B543">
        <v>26</v>
      </c>
      <c r="C543" s="3" t="s">
        <v>26</v>
      </c>
      <c r="D543" s="208"/>
      <c r="E543" s="50">
        <v>65.390580959082527</v>
      </c>
      <c r="F543" s="50">
        <v>66.811179654275449</v>
      </c>
      <c r="G543" s="50">
        <v>76.582447412168705</v>
      </c>
      <c r="H543" s="50">
        <v>70.043476519971279</v>
      </c>
      <c r="I543" s="50">
        <v>105.64250591305611</v>
      </c>
      <c r="J543" s="50">
        <v>119.51828135657422</v>
      </c>
      <c r="K543" s="50">
        <v>195.16101208310673</v>
      </c>
      <c r="L543" s="50">
        <v>172.02095302606463</v>
      </c>
      <c r="M543" s="50">
        <v>159.33386984801658</v>
      </c>
      <c r="N543" s="50">
        <v>201.15208931531367</v>
      </c>
      <c r="O543" s="306">
        <v>213.76282031459345</v>
      </c>
      <c r="P543" s="50">
        <v>234.14387590975045</v>
      </c>
      <c r="Q543" s="50">
        <v>238.14940901028112</v>
      </c>
      <c r="R543" s="50">
        <v>240.1616584250153</v>
      </c>
      <c r="S543" s="50">
        <v>243.25324237315243</v>
      </c>
      <c r="T543" s="50">
        <v>242.60282328262571</v>
      </c>
      <c r="U543" s="306">
        <v>204.79931755623781</v>
      </c>
      <c r="V543" s="50">
        <v>226.87196481141584</v>
      </c>
      <c r="W543" s="50">
        <v>232.8376802112632</v>
      </c>
      <c r="X543" s="50">
        <v>236.87132349397135</v>
      </c>
      <c r="Y543" s="50">
        <v>242.07055731770683</v>
      </c>
      <c r="Z543" s="50">
        <v>243.41203843350405</v>
      </c>
    </row>
    <row r="544" spans="1:26" x14ac:dyDescent="0.25">
      <c r="A544" t="str">
        <f t="shared" si="17"/>
        <v>26. Verv. informaticaproducten en van elektronische en optische producten</v>
      </c>
      <c r="B544">
        <v>26</v>
      </c>
      <c r="C544" s="3" t="s">
        <v>19</v>
      </c>
      <c r="D544" s="208"/>
      <c r="E544" s="50">
        <v>734.77597019703217</v>
      </c>
      <c r="F544" s="50">
        <v>702.94419606397366</v>
      </c>
      <c r="G544" s="50">
        <v>714.97964116426681</v>
      </c>
      <c r="H544" s="50">
        <v>593.87208010765823</v>
      </c>
      <c r="I544" s="50">
        <v>760.79468789593284</v>
      </c>
      <c r="J544" s="50">
        <v>705.46193294925627</v>
      </c>
      <c r="K544" s="50">
        <v>996.79918563637966</v>
      </c>
      <c r="L544" s="50">
        <v>775.54581862060172</v>
      </c>
      <c r="M544" s="50">
        <v>657.48826239282448</v>
      </c>
      <c r="N544" s="50">
        <v>770.4997082044606</v>
      </c>
      <c r="O544" s="306">
        <v>794.01806313536815</v>
      </c>
      <c r="P544" s="50">
        <v>821.69256759006123</v>
      </c>
      <c r="Q544" s="50">
        <v>840.97565110745393</v>
      </c>
      <c r="R544" s="50">
        <v>858.84762743087822</v>
      </c>
      <c r="S544" s="50">
        <v>877.66911826073829</v>
      </c>
      <c r="T544" s="50">
        <v>893.25634323128963</v>
      </c>
      <c r="U544" s="306">
        <v>757.5344966016246</v>
      </c>
      <c r="V544" s="50">
        <v>791.41610861194988</v>
      </c>
      <c r="W544" s="50">
        <v>817.26982875517547</v>
      </c>
      <c r="X544" s="50">
        <v>842.04541589099699</v>
      </c>
      <c r="Y544" s="50">
        <v>868.15029216950222</v>
      </c>
      <c r="Z544" s="50">
        <v>891.25543228996139</v>
      </c>
    </row>
    <row r="545" spans="1:26" x14ac:dyDescent="0.25">
      <c r="A545" t="str">
        <f t="shared" si="17"/>
        <v>26. Verv. informaticaproducten en van elektronische en optische producten</v>
      </c>
      <c r="B545">
        <v>26</v>
      </c>
      <c r="C545" s="3" t="s">
        <v>20</v>
      </c>
      <c r="D545" s="208"/>
      <c r="E545" s="207">
        <v>8.8993902374825712E-2</v>
      </c>
      <c r="F545" s="207">
        <v>9.5044784533927756E-2</v>
      </c>
      <c r="G545" s="207">
        <v>0.10711136793694222</v>
      </c>
      <c r="H545" s="207">
        <v>0.11794371021327298</v>
      </c>
      <c r="I545" s="207">
        <v>0.13885810139555901</v>
      </c>
      <c r="J545" s="207">
        <v>0.16941847004687516</v>
      </c>
      <c r="K545" s="207">
        <v>0.19578769214032957</v>
      </c>
      <c r="L545" s="207">
        <v>0.22180630582474659</v>
      </c>
      <c r="M545" s="207">
        <v>0.24233720807143563</v>
      </c>
      <c r="N545" s="207">
        <v>0.26106705450164264</v>
      </c>
      <c r="O545" s="307">
        <v>0.26921657105696106</v>
      </c>
      <c r="P545" s="207">
        <v>0.28495313836958519</v>
      </c>
      <c r="Q545" s="207">
        <v>0.28318228797310574</v>
      </c>
      <c r="R545" s="207">
        <v>0.27963244090622347</v>
      </c>
      <c r="S545" s="207">
        <v>0.27715825624035079</v>
      </c>
      <c r="T545" s="207">
        <v>0.27159373131908326</v>
      </c>
      <c r="U545" s="307">
        <v>0.27034982363837951</v>
      </c>
      <c r="V545" s="207">
        <v>0.2866658415752017</v>
      </c>
      <c r="W545" s="207">
        <v>0.28489694837494478</v>
      </c>
      <c r="X545" s="207">
        <v>0.28130468858776425</v>
      </c>
      <c r="Y545" s="207">
        <v>0.2788348509481855</v>
      </c>
      <c r="Z545" s="207">
        <v>0.2731114219501467</v>
      </c>
    </row>
    <row r="546" spans="1:26" x14ac:dyDescent="0.25">
      <c r="A546" t="str">
        <f t="shared" si="17"/>
        <v>26. Verv. informaticaproducten en van elektronische en optische producten</v>
      </c>
      <c r="B546">
        <v>26</v>
      </c>
      <c r="C546" s="3" t="s">
        <v>29</v>
      </c>
      <c r="D546" s="208"/>
      <c r="E546" s="50">
        <v>734.77597019703217</v>
      </c>
      <c r="F546" s="50">
        <v>702.94419606397366</v>
      </c>
      <c r="G546" s="50">
        <v>714.97964116426681</v>
      </c>
      <c r="H546" s="50">
        <v>593.87208010765823</v>
      </c>
      <c r="I546" s="50">
        <v>760.79468789593284</v>
      </c>
      <c r="J546" s="50">
        <v>705.46193294925627</v>
      </c>
      <c r="K546" s="50">
        <v>587.79918563637966</v>
      </c>
      <c r="L546" s="50">
        <v>734.54581862060172</v>
      </c>
      <c r="M546" s="50">
        <v>657.48826239282448</v>
      </c>
      <c r="N546" s="50">
        <v>770.4997082044606</v>
      </c>
      <c r="O546" s="306">
        <v>794.01806313536815</v>
      </c>
      <c r="P546" s="50">
        <v>821.69256759006123</v>
      </c>
      <c r="Q546" s="50">
        <v>840.97565110745393</v>
      </c>
      <c r="R546" s="50">
        <v>858.84762743087822</v>
      </c>
      <c r="S546" s="50">
        <v>877.66911826073829</v>
      </c>
      <c r="T546" s="50">
        <v>893.25634323128963</v>
      </c>
      <c r="U546" s="306">
        <v>757.5344966016246</v>
      </c>
      <c r="V546" s="50">
        <v>791.41610861194988</v>
      </c>
      <c r="W546" s="50">
        <v>817.26982875517547</v>
      </c>
      <c r="X546" s="50">
        <v>842.04541589099699</v>
      </c>
      <c r="Y546" s="50">
        <v>868.15029216950222</v>
      </c>
      <c r="Z546" s="50">
        <v>891.25543228996139</v>
      </c>
    </row>
    <row r="547" spans="1:26" x14ac:dyDescent="0.25">
      <c r="A547" t="str">
        <f t="shared" si="17"/>
        <v>27. Verv. elektrische apparatuur</v>
      </c>
      <c r="B547">
        <v>27</v>
      </c>
      <c r="C547" s="3" t="s">
        <v>25</v>
      </c>
      <c r="D547" s="50">
        <v>7795</v>
      </c>
      <c r="E547" s="50">
        <v>7504</v>
      </c>
      <c r="F547" s="50">
        <v>7592</v>
      </c>
      <c r="G547" s="50">
        <v>7409</v>
      </c>
      <c r="H547" s="50">
        <v>7220</v>
      </c>
      <c r="I547" s="50">
        <v>7050</v>
      </c>
      <c r="J547" s="50">
        <v>6348</v>
      </c>
      <c r="K547" s="50">
        <v>6303</v>
      </c>
      <c r="L547" s="50">
        <v>6514</v>
      </c>
      <c r="M547" s="50">
        <v>6632</v>
      </c>
      <c r="N547" s="50">
        <v>6232.634952791931</v>
      </c>
      <c r="O547" s="306">
        <v>6094.7689733908192</v>
      </c>
      <c r="P547" s="50">
        <v>5959.9525915387694</v>
      </c>
      <c r="Q547" s="50">
        <v>5828.1183500918805</v>
      </c>
      <c r="R547" s="50">
        <v>5699.2002840592986</v>
      </c>
      <c r="S547" s="50">
        <v>5573.1338875967604</v>
      </c>
      <c r="T547" s="50">
        <v>5449.8560817302596</v>
      </c>
      <c r="U547" s="306">
        <v>6158.9097620919174</v>
      </c>
      <c r="V547" s="50">
        <v>6086.0566590057188</v>
      </c>
      <c r="W547" s="50">
        <v>6014.0653276996391</v>
      </c>
      <c r="X547" s="50">
        <v>5942.9255743649146</v>
      </c>
      <c r="Y547" s="50">
        <v>5872.6273257742805</v>
      </c>
      <c r="Z547" s="50">
        <v>5803.1606278556283</v>
      </c>
    </row>
    <row r="548" spans="1:26" x14ac:dyDescent="0.25">
      <c r="A548" t="str">
        <f t="shared" si="17"/>
        <v>27. Verv. elektrische apparatuur</v>
      </c>
      <c r="B548">
        <v>27</v>
      </c>
      <c r="C548" s="3" t="s">
        <v>154</v>
      </c>
      <c r="D548" s="206"/>
      <c r="E548" s="50">
        <v>-291</v>
      </c>
      <c r="F548" s="50">
        <v>88</v>
      </c>
      <c r="G548" s="50">
        <v>-183</v>
      </c>
      <c r="H548" s="50">
        <v>-189</v>
      </c>
      <c r="I548" s="50">
        <v>-170</v>
      </c>
      <c r="J548" s="50">
        <v>-702</v>
      </c>
      <c r="K548" s="50">
        <v>-45</v>
      </c>
      <c r="L548" s="50">
        <v>211</v>
      </c>
      <c r="M548" s="50">
        <v>118</v>
      </c>
      <c r="N548" s="50">
        <v>-399.36504720806897</v>
      </c>
      <c r="O548" s="306">
        <v>-137.86597940111187</v>
      </c>
      <c r="P548" s="50">
        <v>-134.81638185204974</v>
      </c>
      <c r="Q548" s="50">
        <v>-131.83424144688888</v>
      </c>
      <c r="R548" s="50">
        <v>-128.91806603258192</v>
      </c>
      <c r="S548" s="50">
        <v>-126.06639646253825</v>
      </c>
      <c r="T548" s="50">
        <v>-123.27780586650078</v>
      </c>
      <c r="U548" s="306">
        <v>-73.725190700013627</v>
      </c>
      <c r="V548" s="50">
        <v>-72.853103086198644</v>
      </c>
      <c r="W548" s="50">
        <v>-71.991331306079701</v>
      </c>
      <c r="X548" s="50">
        <v>-71.139753334724446</v>
      </c>
      <c r="Y548" s="50">
        <v>-70.298248590634103</v>
      </c>
      <c r="Z548" s="50">
        <v>-69.466697918652244</v>
      </c>
    </row>
    <row r="549" spans="1:26" x14ac:dyDescent="0.25">
      <c r="A549" t="str">
        <f t="shared" si="17"/>
        <v>27. Verv. elektrische apparatuur</v>
      </c>
      <c r="B549">
        <v>27</v>
      </c>
      <c r="C549" s="3" t="s">
        <v>155</v>
      </c>
      <c r="D549" s="206"/>
      <c r="E549" s="207">
        <v>0.96266837716484921</v>
      </c>
      <c r="F549" s="207">
        <v>1.011727078891258</v>
      </c>
      <c r="G549" s="207">
        <v>0.975895679662803</v>
      </c>
      <c r="H549" s="207">
        <v>0.97449048454582265</v>
      </c>
      <c r="I549" s="207">
        <v>0.97645429362880887</v>
      </c>
      <c r="J549" s="207">
        <v>0.90042553191489361</v>
      </c>
      <c r="K549" s="207">
        <v>0.99291115311909262</v>
      </c>
      <c r="L549" s="207">
        <v>1.033476122481358</v>
      </c>
      <c r="M549" s="207">
        <v>1.0181148295977893</v>
      </c>
      <c r="N549" s="207">
        <v>0.93978210989021882</v>
      </c>
      <c r="O549" s="307">
        <v>0.97787998487873029</v>
      </c>
      <c r="P549" s="207">
        <v>0.9778799848787304</v>
      </c>
      <c r="Q549" s="207">
        <v>0.97787998487873018</v>
      </c>
      <c r="R549" s="207">
        <v>0.97787998487873029</v>
      </c>
      <c r="S549" s="207">
        <v>0.97787998487872996</v>
      </c>
      <c r="T549" s="207">
        <v>0.97787998487873029</v>
      </c>
      <c r="U549" s="307">
        <v>0.98817110399398767</v>
      </c>
      <c r="V549" s="207">
        <v>0.98817110399398778</v>
      </c>
      <c r="W549" s="207">
        <v>0.98817110399398733</v>
      </c>
      <c r="X549" s="207">
        <v>0.98817110399398755</v>
      </c>
      <c r="Y549" s="207">
        <v>0.98817110399398755</v>
      </c>
      <c r="Z549" s="207">
        <v>0.98817110399398733</v>
      </c>
    </row>
    <row r="550" spans="1:26" x14ac:dyDescent="0.25">
      <c r="A550" t="str">
        <f t="shared" si="17"/>
        <v>27. Verv. elektrische apparatuur</v>
      </c>
      <c r="B550">
        <v>27</v>
      </c>
      <c r="C550" s="3" t="s">
        <v>8</v>
      </c>
      <c r="D550" s="50">
        <v>15</v>
      </c>
      <c r="E550" s="50">
        <v>12</v>
      </c>
      <c r="F550" s="50">
        <v>18</v>
      </c>
      <c r="G550" s="50">
        <v>11</v>
      </c>
      <c r="H550" s="50">
        <v>14</v>
      </c>
      <c r="I550" s="50">
        <v>12</v>
      </c>
      <c r="J550" s="50">
        <v>13</v>
      </c>
      <c r="K550" s="50">
        <v>24</v>
      </c>
      <c r="L550" s="50">
        <v>22</v>
      </c>
      <c r="M550" s="50">
        <v>23</v>
      </c>
      <c r="N550" s="50">
        <v>12.148936497899905</v>
      </c>
      <c r="O550" s="306">
        <v>12.678283650388288</v>
      </c>
      <c r="P550" s="50">
        <v>13.581418488611666</v>
      </c>
      <c r="Q550" s="50">
        <v>14.325760296830584</v>
      </c>
      <c r="R550" s="50">
        <v>14.856131308629317</v>
      </c>
      <c r="S550" s="50">
        <v>15.322743731380896</v>
      </c>
      <c r="T550" s="50">
        <v>14.945837484757536</v>
      </c>
      <c r="U550" s="306">
        <v>12.811708742670305</v>
      </c>
      <c r="V550" s="50">
        <v>13.868781867276212</v>
      </c>
      <c r="W550" s="50">
        <v>14.7828257970683</v>
      </c>
      <c r="X550" s="50">
        <v>15.491451131682684</v>
      </c>
      <c r="Y550" s="50">
        <v>16.146169347018393</v>
      </c>
      <c r="Z550" s="50">
        <v>15.914749736719122</v>
      </c>
    </row>
    <row r="551" spans="1:26" x14ac:dyDescent="0.25">
      <c r="A551" t="str">
        <f t="shared" si="17"/>
        <v>27. Verv. elektrische apparatuur</v>
      </c>
      <c r="B551">
        <v>27</v>
      </c>
      <c r="C551" s="3" t="s">
        <v>9</v>
      </c>
      <c r="D551" s="50">
        <v>294</v>
      </c>
      <c r="E551" s="50">
        <v>286</v>
      </c>
      <c r="F551" s="50">
        <v>325</v>
      </c>
      <c r="G551" s="50">
        <v>329</v>
      </c>
      <c r="H551" s="50">
        <v>355</v>
      </c>
      <c r="I551" s="50">
        <v>321</v>
      </c>
      <c r="J551" s="50">
        <v>267</v>
      </c>
      <c r="K551" s="50">
        <v>252</v>
      </c>
      <c r="L551" s="50">
        <v>276</v>
      </c>
      <c r="M551" s="50">
        <v>282</v>
      </c>
      <c r="N551" s="50">
        <v>221.27361780016474</v>
      </c>
      <c r="O551" s="306">
        <v>230.91483697384035</v>
      </c>
      <c r="P551" s="50">
        <v>247.36400625294542</v>
      </c>
      <c r="Q551" s="50">
        <v>260.92101223556688</v>
      </c>
      <c r="R551" s="50">
        <v>270.58087938338883</v>
      </c>
      <c r="S551" s="50">
        <v>279.07948491240694</v>
      </c>
      <c r="T551" s="50">
        <v>272.21473516445587</v>
      </c>
      <c r="U551" s="306">
        <v>233.34496350217194</v>
      </c>
      <c r="V551" s="50">
        <v>252.59787461923199</v>
      </c>
      <c r="W551" s="50">
        <v>269.24573570635982</v>
      </c>
      <c r="X551" s="50">
        <v>282.15222274595226</v>
      </c>
      <c r="Y551" s="50">
        <v>294.07687707038986</v>
      </c>
      <c r="Z551" s="50">
        <v>289.86193575353667</v>
      </c>
    </row>
    <row r="552" spans="1:26" x14ac:dyDescent="0.25">
      <c r="A552" t="str">
        <f t="shared" si="17"/>
        <v>27. Verv. elektrische apparatuur</v>
      </c>
      <c r="B552">
        <v>27</v>
      </c>
      <c r="C552" s="3" t="s">
        <v>10</v>
      </c>
      <c r="D552" s="50">
        <v>585</v>
      </c>
      <c r="E552" s="50">
        <v>577</v>
      </c>
      <c r="F552" s="50">
        <v>588</v>
      </c>
      <c r="G552" s="50">
        <v>607</v>
      </c>
      <c r="H552" s="50">
        <v>558</v>
      </c>
      <c r="I552" s="50">
        <v>570</v>
      </c>
      <c r="J552" s="50">
        <v>573</v>
      </c>
      <c r="K552" s="50">
        <v>564</v>
      </c>
      <c r="L552" s="50">
        <v>606</v>
      </c>
      <c r="M552" s="50">
        <v>607</v>
      </c>
      <c r="N552" s="50">
        <v>432.25027112954848</v>
      </c>
      <c r="O552" s="306">
        <v>451.0840554879004</v>
      </c>
      <c r="P552" s="50">
        <v>483.21693220151872</v>
      </c>
      <c r="Q552" s="50">
        <v>509.70006909760036</v>
      </c>
      <c r="R552" s="50">
        <v>528.57028162104928</v>
      </c>
      <c r="S552" s="50">
        <v>545.17201019882646</v>
      </c>
      <c r="T552" s="50">
        <v>531.76196172902564</v>
      </c>
      <c r="U552" s="306">
        <v>455.83122264317825</v>
      </c>
      <c r="V552" s="50">
        <v>493.44111094851633</v>
      </c>
      <c r="W552" s="50">
        <v>525.96212515788739</v>
      </c>
      <c r="X552" s="50">
        <v>551.17449605712466</v>
      </c>
      <c r="Y552" s="50">
        <v>574.46889109666051</v>
      </c>
      <c r="Z552" s="50">
        <v>566.23515069363464</v>
      </c>
    </row>
    <row r="553" spans="1:26" x14ac:dyDescent="0.25">
      <c r="A553" t="str">
        <f t="shared" si="17"/>
        <v>27. Verv. elektrische apparatuur</v>
      </c>
      <c r="B553">
        <v>27</v>
      </c>
      <c r="C553" s="3" t="s">
        <v>11</v>
      </c>
      <c r="D553" s="50">
        <v>865</v>
      </c>
      <c r="E553" s="50">
        <v>774</v>
      </c>
      <c r="F553" s="50">
        <v>767</v>
      </c>
      <c r="G553" s="50">
        <v>708</v>
      </c>
      <c r="H553" s="50">
        <v>694</v>
      </c>
      <c r="I553" s="50">
        <v>653</v>
      </c>
      <c r="J553" s="50">
        <v>577</v>
      </c>
      <c r="K553" s="50">
        <v>587</v>
      </c>
      <c r="L553" s="50">
        <v>642</v>
      </c>
      <c r="M553" s="50">
        <v>698</v>
      </c>
      <c r="N553" s="50">
        <v>678.10776877117405</v>
      </c>
      <c r="O553" s="306">
        <v>640.12524200034875</v>
      </c>
      <c r="P553" s="50">
        <v>599.58820832082836</v>
      </c>
      <c r="Q553" s="50">
        <v>547.44959531659356</v>
      </c>
      <c r="R553" s="50">
        <v>508.30654180521725</v>
      </c>
      <c r="S553" s="50">
        <v>499.17966081246067</v>
      </c>
      <c r="T553" s="50">
        <v>522.60223595902698</v>
      </c>
      <c r="U553" s="306">
        <v>646.8618612337666</v>
      </c>
      <c r="V553" s="50">
        <v>612.27463672997692</v>
      </c>
      <c r="W553" s="50">
        <v>564.91605559190839</v>
      </c>
      <c r="X553" s="50">
        <v>530.04418099860357</v>
      </c>
      <c r="Y553" s="50">
        <v>526.00496878105969</v>
      </c>
      <c r="Z553" s="50">
        <v>556.4816160767117</v>
      </c>
    </row>
    <row r="554" spans="1:26" x14ac:dyDescent="0.25">
      <c r="A554" t="str">
        <f t="shared" si="17"/>
        <v>27. Verv. elektrische apparatuur</v>
      </c>
      <c r="B554">
        <v>27</v>
      </c>
      <c r="C554" s="3" t="s">
        <v>12</v>
      </c>
      <c r="D554" s="50">
        <v>950</v>
      </c>
      <c r="E554" s="50">
        <v>888</v>
      </c>
      <c r="F554" s="50">
        <v>897</v>
      </c>
      <c r="G554" s="50">
        <v>891</v>
      </c>
      <c r="H554" s="50">
        <v>858</v>
      </c>
      <c r="I554" s="50">
        <v>852</v>
      </c>
      <c r="J554" s="50">
        <v>723</v>
      </c>
      <c r="K554" s="50">
        <v>693</v>
      </c>
      <c r="L554" s="50">
        <v>686</v>
      </c>
      <c r="M554" s="50">
        <v>702</v>
      </c>
      <c r="N554" s="50">
        <v>692.06881106940432</v>
      </c>
      <c r="O554" s="306">
        <v>690.14299604469545</v>
      </c>
      <c r="P554" s="50">
        <v>678.30578867551787</v>
      </c>
      <c r="Q554" s="50">
        <v>682.35176552996131</v>
      </c>
      <c r="R554" s="50">
        <v>688.34230008937391</v>
      </c>
      <c r="S554" s="50">
        <v>668.72530267109346</v>
      </c>
      <c r="T554" s="50">
        <v>631.26831149539703</v>
      </c>
      <c r="U554" s="306">
        <v>697.40599752614742</v>
      </c>
      <c r="V554" s="50">
        <v>692.65776843116123</v>
      </c>
      <c r="W554" s="50">
        <v>704.12229949031098</v>
      </c>
      <c r="X554" s="50">
        <v>717.77913658521697</v>
      </c>
      <c r="Y554" s="50">
        <v>704.66178726533485</v>
      </c>
      <c r="Z554" s="50">
        <v>672.19232140161785</v>
      </c>
    </row>
    <row r="555" spans="1:26" x14ac:dyDescent="0.25">
      <c r="A555" t="str">
        <f t="shared" si="17"/>
        <v>27. Verv. elektrische apparatuur</v>
      </c>
      <c r="B555">
        <v>27</v>
      </c>
      <c r="C555" s="3" t="s">
        <v>13</v>
      </c>
      <c r="D555" s="50">
        <v>1205</v>
      </c>
      <c r="E555" s="50">
        <v>1054</v>
      </c>
      <c r="F555" s="50">
        <v>994</v>
      </c>
      <c r="G555" s="50">
        <v>913</v>
      </c>
      <c r="H555" s="50">
        <v>856</v>
      </c>
      <c r="I555" s="50">
        <v>833</v>
      </c>
      <c r="J555" s="50">
        <v>783</v>
      </c>
      <c r="K555" s="50">
        <v>832</v>
      </c>
      <c r="L555" s="50">
        <v>840</v>
      </c>
      <c r="M555" s="50">
        <v>864</v>
      </c>
      <c r="N555" s="50">
        <v>828.68758213065541</v>
      </c>
      <c r="O555" s="306">
        <v>773.67615406739651</v>
      </c>
      <c r="P555" s="50">
        <v>734.83127106514439</v>
      </c>
      <c r="Q555" s="50">
        <v>714.98598040313345</v>
      </c>
      <c r="R555" s="50">
        <v>692.28695510421278</v>
      </c>
      <c r="S555" s="50">
        <v>682.49317654961601</v>
      </c>
      <c r="T555" s="50">
        <v>680.59400757589879</v>
      </c>
      <c r="U555" s="306">
        <v>781.81825082902401</v>
      </c>
      <c r="V555" s="50">
        <v>750.37924913375798</v>
      </c>
      <c r="W555" s="50">
        <v>737.79771381376065</v>
      </c>
      <c r="X555" s="50">
        <v>721.89248407281127</v>
      </c>
      <c r="Y555" s="50">
        <v>719.16952994432711</v>
      </c>
      <c r="Z555" s="50">
        <v>724.71571525701324</v>
      </c>
    </row>
    <row r="556" spans="1:26" x14ac:dyDescent="0.25">
      <c r="A556" t="str">
        <f t="shared" si="17"/>
        <v>27. Verv. elektrische apparatuur</v>
      </c>
      <c r="B556">
        <v>27</v>
      </c>
      <c r="C556" s="3" t="s">
        <v>14</v>
      </c>
      <c r="D556" s="50">
        <v>1550</v>
      </c>
      <c r="E556" s="50">
        <v>1460</v>
      </c>
      <c r="F556" s="50">
        <v>1367</v>
      </c>
      <c r="G556" s="50">
        <v>1232</v>
      </c>
      <c r="H556" s="50">
        <v>1147</v>
      </c>
      <c r="I556" s="50">
        <v>1040</v>
      </c>
      <c r="J556" s="50">
        <v>889</v>
      </c>
      <c r="K556" s="50">
        <v>855</v>
      </c>
      <c r="L556" s="50">
        <v>842</v>
      </c>
      <c r="M556" s="50">
        <v>823</v>
      </c>
      <c r="N556" s="50">
        <v>834.67088597275392</v>
      </c>
      <c r="O556" s="306">
        <v>854.22598501785785</v>
      </c>
      <c r="P556" s="50">
        <v>870.69076382617664</v>
      </c>
      <c r="Q556" s="50">
        <v>863.32332073573366</v>
      </c>
      <c r="R556" s="50">
        <v>852.04548320518495</v>
      </c>
      <c r="S556" s="50">
        <v>817.22165664658644</v>
      </c>
      <c r="T556" s="50">
        <v>762.97138025079141</v>
      </c>
      <c r="U556" s="306">
        <v>863.21578079965525</v>
      </c>
      <c r="V556" s="50">
        <v>889.11333433122752</v>
      </c>
      <c r="W556" s="50">
        <v>890.86777892035025</v>
      </c>
      <c r="X556" s="50">
        <v>888.4830573203833</v>
      </c>
      <c r="Y556" s="50">
        <v>861.13815473160776</v>
      </c>
      <c r="Z556" s="50">
        <v>812.43346753595995</v>
      </c>
    </row>
    <row r="557" spans="1:26" x14ac:dyDescent="0.25">
      <c r="A557" t="str">
        <f t="shared" si="17"/>
        <v>27. Verv. elektrische apparatuur</v>
      </c>
      <c r="B557">
        <v>27</v>
      </c>
      <c r="C557" s="3" t="s">
        <v>15</v>
      </c>
      <c r="D557" s="50">
        <v>1377</v>
      </c>
      <c r="E557" s="50">
        <v>1432</v>
      </c>
      <c r="F557" s="50">
        <v>1479</v>
      </c>
      <c r="G557" s="50">
        <v>1447</v>
      </c>
      <c r="H557" s="50">
        <v>1391</v>
      </c>
      <c r="I557" s="50">
        <v>1341</v>
      </c>
      <c r="J557" s="50">
        <v>1154</v>
      </c>
      <c r="K557" s="50">
        <v>1105</v>
      </c>
      <c r="L557" s="50">
        <v>1075</v>
      </c>
      <c r="M557" s="50">
        <v>1050</v>
      </c>
      <c r="N557" s="50">
        <v>952.87893326181177</v>
      </c>
      <c r="O557" s="306">
        <v>883.30524126653506</v>
      </c>
      <c r="P557" s="50">
        <v>834.84317371164184</v>
      </c>
      <c r="Q557" s="50">
        <v>781.49622262000935</v>
      </c>
      <c r="R557" s="50">
        <v>750.9967699648281</v>
      </c>
      <c r="S557" s="50">
        <v>762.35342873523291</v>
      </c>
      <c r="T557" s="50">
        <v>780.11099591168067</v>
      </c>
      <c r="U557" s="306">
        <v>892.60106446935106</v>
      </c>
      <c r="V557" s="50">
        <v>852.5072605118479</v>
      </c>
      <c r="W557" s="50">
        <v>806.42997514165779</v>
      </c>
      <c r="X557" s="50">
        <v>783.11301376314009</v>
      </c>
      <c r="Y557" s="50">
        <v>803.32137497217286</v>
      </c>
      <c r="Z557" s="50">
        <v>830.68421421407629</v>
      </c>
    </row>
    <row r="558" spans="1:26" x14ac:dyDescent="0.25">
      <c r="A558" t="str">
        <f t="shared" si="17"/>
        <v>27. Verv. elektrische apparatuur</v>
      </c>
      <c r="B558">
        <v>27</v>
      </c>
      <c r="C558" s="3" t="s">
        <v>16</v>
      </c>
      <c r="D558" s="50">
        <v>775</v>
      </c>
      <c r="E558" s="50">
        <v>827</v>
      </c>
      <c r="F558" s="50">
        <v>940</v>
      </c>
      <c r="G558" s="50">
        <v>1020</v>
      </c>
      <c r="H558" s="50">
        <v>1067</v>
      </c>
      <c r="I558" s="50">
        <v>1092</v>
      </c>
      <c r="J558" s="50">
        <v>1028</v>
      </c>
      <c r="K558" s="50">
        <v>1054</v>
      </c>
      <c r="L558" s="50">
        <v>1162</v>
      </c>
      <c r="M558" s="50">
        <v>1155</v>
      </c>
      <c r="N558" s="50">
        <v>1106.9601634189021</v>
      </c>
      <c r="O558" s="306">
        <v>1031.9865829894286</v>
      </c>
      <c r="P558" s="50">
        <v>948.32456685366083</v>
      </c>
      <c r="Q558" s="50">
        <v>890.18816713000501</v>
      </c>
      <c r="R558" s="50">
        <v>840.85377959492507</v>
      </c>
      <c r="S558" s="50">
        <v>763.0782244551026</v>
      </c>
      <c r="T558" s="50">
        <v>706.45279713103446</v>
      </c>
      <c r="U558" s="306">
        <v>1042.8471149719996</v>
      </c>
      <c r="V558" s="50">
        <v>968.38975752797148</v>
      </c>
      <c r="W558" s="50">
        <v>918.58975221061723</v>
      </c>
      <c r="X558" s="50">
        <v>876.81274248829072</v>
      </c>
      <c r="Y558" s="50">
        <v>804.08512033267539</v>
      </c>
      <c r="Z558" s="50">
        <v>752.25088447614701</v>
      </c>
    </row>
    <row r="559" spans="1:26" x14ac:dyDescent="0.25">
      <c r="A559" t="str">
        <f t="shared" si="17"/>
        <v>27. Verv. elektrische apparatuur</v>
      </c>
      <c r="B559">
        <v>27</v>
      </c>
      <c r="C559" s="3" t="s">
        <v>17</v>
      </c>
      <c r="D559" s="50">
        <v>170</v>
      </c>
      <c r="E559" s="50">
        <v>182</v>
      </c>
      <c r="F559" s="50">
        <v>206</v>
      </c>
      <c r="G559" s="50">
        <v>236</v>
      </c>
      <c r="H559" s="50">
        <v>258</v>
      </c>
      <c r="I559" s="50">
        <v>310</v>
      </c>
      <c r="J559" s="50">
        <v>317</v>
      </c>
      <c r="K559" s="50">
        <v>316</v>
      </c>
      <c r="L559" s="50">
        <v>340</v>
      </c>
      <c r="M559" s="50">
        <v>398</v>
      </c>
      <c r="N559" s="50">
        <v>440.49496338456896</v>
      </c>
      <c r="O559" s="306">
        <v>459.25598723477401</v>
      </c>
      <c r="P559" s="50">
        <v>471.08720211228888</v>
      </c>
      <c r="Q559" s="50">
        <v>473.97498748545888</v>
      </c>
      <c r="R559" s="50">
        <v>442.7621809759703</v>
      </c>
      <c r="S559" s="50">
        <v>423.92289627650791</v>
      </c>
      <c r="T559" s="50">
        <v>392.45132590752621</v>
      </c>
      <c r="U559" s="306">
        <v>464.08915504893503</v>
      </c>
      <c r="V559" s="50">
        <v>481.05473312961965</v>
      </c>
      <c r="W559" s="50">
        <v>489.09722953519451</v>
      </c>
      <c r="X559" s="50">
        <v>461.69682719230815</v>
      </c>
      <c r="Y559" s="50">
        <v>446.70399723131914</v>
      </c>
      <c r="Z559" s="50">
        <v>417.8932523541481</v>
      </c>
    </row>
    <row r="560" spans="1:26" x14ac:dyDescent="0.25">
      <c r="A560" t="str">
        <f t="shared" si="17"/>
        <v>27. Verv. elektrische apparatuur</v>
      </c>
      <c r="B560">
        <v>27</v>
      </c>
      <c r="C560" s="3" t="s">
        <v>156</v>
      </c>
      <c r="D560" s="50">
        <v>9</v>
      </c>
      <c r="E560" s="50">
        <v>12</v>
      </c>
      <c r="F560" s="50">
        <v>11</v>
      </c>
      <c r="G560" s="50">
        <v>15</v>
      </c>
      <c r="H560" s="50">
        <v>22</v>
      </c>
      <c r="I560" s="50">
        <v>26</v>
      </c>
      <c r="J560" s="50">
        <v>24</v>
      </c>
      <c r="K560" s="50">
        <v>21</v>
      </c>
      <c r="L560" s="50">
        <v>23</v>
      </c>
      <c r="M560" s="50">
        <v>30</v>
      </c>
      <c r="N560" s="50">
        <v>33.093019355049151</v>
      </c>
      <c r="O560" s="306">
        <v>67.373608657653776</v>
      </c>
      <c r="P560" s="50">
        <v>78.119260030433338</v>
      </c>
      <c r="Q560" s="50">
        <v>89.401469240985847</v>
      </c>
      <c r="R560" s="50">
        <v>109.59898100651914</v>
      </c>
      <c r="S560" s="50">
        <v>116.58530260754694</v>
      </c>
      <c r="T560" s="50">
        <v>154.48249312066545</v>
      </c>
      <c r="U560" s="306">
        <v>68.082642325018</v>
      </c>
      <c r="V560" s="50">
        <v>79.772151775131292</v>
      </c>
      <c r="W560" s="50">
        <v>92.253836334525118</v>
      </c>
      <c r="X560" s="50">
        <v>114.28596200940251</v>
      </c>
      <c r="Y560" s="50">
        <v>122.85045500171579</v>
      </c>
      <c r="Z560" s="50">
        <v>164.49732035606345</v>
      </c>
    </row>
    <row r="561" spans="1:26" x14ac:dyDescent="0.25">
      <c r="A561" t="str">
        <f t="shared" si="17"/>
        <v>27. Verv. elektrische apparatuur</v>
      </c>
      <c r="B561">
        <v>27</v>
      </c>
      <c r="C561" s="3" t="s">
        <v>6</v>
      </c>
      <c r="D561" s="50">
        <v>954</v>
      </c>
      <c r="E561" s="50">
        <v>1021</v>
      </c>
      <c r="F561" s="50">
        <v>1157</v>
      </c>
      <c r="G561" s="50">
        <v>1271</v>
      </c>
      <c r="H561" s="50">
        <v>1347</v>
      </c>
      <c r="I561" s="50">
        <v>1428</v>
      </c>
      <c r="J561" s="50">
        <v>1369</v>
      </c>
      <c r="K561" s="50">
        <v>1391</v>
      </c>
      <c r="L561" s="50">
        <v>1525</v>
      </c>
      <c r="M561" s="50">
        <v>1583</v>
      </c>
      <c r="N561" s="50">
        <v>1580.5481461585202</v>
      </c>
      <c r="O561" s="306">
        <v>1558.6161788818563</v>
      </c>
      <c r="P561" s="50">
        <v>1497.5310289963832</v>
      </c>
      <c r="Q561" s="50">
        <v>1453.5646238564498</v>
      </c>
      <c r="R561" s="50">
        <v>1393.2149415774145</v>
      </c>
      <c r="S561" s="50">
        <v>1303.5864233391576</v>
      </c>
      <c r="T561" s="50">
        <v>1253.3866161592259</v>
      </c>
      <c r="U561" s="306">
        <v>1575.0189123459527</v>
      </c>
      <c r="V561" s="50">
        <v>1529.2166424327224</v>
      </c>
      <c r="W561" s="50">
        <v>1499.9408180803371</v>
      </c>
      <c r="X561" s="50">
        <v>1452.7955316900013</v>
      </c>
      <c r="Y561" s="50">
        <v>1373.6395725657103</v>
      </c>
      <c r="Z561" s="50">
        <v>1334.6414571863586</v>
      </c>
    </row>
    <row r="562" spans="1:26" x14ac:dyDescent="0.25">
      <c r="A562" t="str">
        <f t="shared" si="17"/>
        <v>27. Verv. elektrische apparatuur</v>
      </c>
      <c r="B562">
        <v>27</v>
      </c>
      <c r="C562" s="3" t="s">
        <v>157</v>
      </c>
      <c r="D562" s="207">
        <v>0.98168115642150966</v>
      </c>
      <c r="E562" s="206"/>
      <c r="F562" s="206"/>
      <c r="G562" s="206"/>
      <c r="H562" s="206"/>
      <c r="I562" s="206"/>
      <c r="J562" s="206"/>
      <c r="K562" s="206"/>
      <c r="L562" s="206"/>
      <c r="M562" s="206"/>
      <c r="N562" s="206"/>
      <c r="O562" s="308"/>
      <c r="P562" s="206"/>
      <c r="Q562" s="206"/>
      <c r="R562" s="206"/>
      <c r="S562" s="206"/>
      <c r="T562" s="206"/>
      <c r="U562" s="308"/>
      <c r="V562" s="206"/>
      <c r="W562" s="206"/>
      <c r="X562" s="206"/>
      <c r="Y562" s="206"/>
      <c r="Z562" s="206"/>
    </row>
    <row r="563" spans="1:26" x14ac:dyDescent="0.25">
      <c r="A563" t="str">
        <f t="shared" si="17"/>
        <v>27. Verv. elektrische apparatuur</v>
      </c>
      <c r="B563">
        <v>27</v>
      </c>
      <c r="C563" s="3" t="s">
        <v>158</v>
      </c>
      <c r="D563" s="206"/>
      <c r="E563" s="207">
        <v>9.5063896283302252E-3</v>
      </c>
      <c r="F563" s="207">
        <v>-1.5022961234874177E-2</v>
      </c>
      <c r="G563" s="207">
        <v>2.8927383793533323E-3</v>
      </c>
      <c r="H563" s="207">
        <v>3.5953359378435024E-3</v>
      </c>
      <c r="I563" s="207">
        <v>2.6134313963503963E-3</v>
      </c>
      <c r="J563" s="207">
        <v>4.0627812253308027E-2</v>
      </c>
      <c r="K563" s="207">
        <v>-5.6149983487914779E-3</v>
      </c>
      <c r="L563" s="207">
        <v>-2.5897483029924173E-2</v>
      </c>
      <c r="M563" s="207">
        <v>-1.8216836588139829E-2</v>
      </c>
      <c r="N563" s="207">
        <v>2.094952326564542E-2</v>
      </c>
      <c r="O563" s="307">
        <v>1.9005857713896845E-3</v>
      </c>
      <c r="P563" s="207">
        <v>1.900585771389629E-3</v>
      </c>
      <c r="Q563" s="207">
        <v>1.9005857713897401E-3</v>
      </c>
      <c r="R563" s="207">
        <v>1.9005857713896845E-3</v>
      </c>
      <c r="S563" s="207">
        <v>1.9005857713898511E-3</v>
      </c>
      <c r="T563" s="207">
        <v>1.9005857713896845E-3</v>
      </c>
      <c r="U563" s="307">
        <v>-3.2449737862390027E-3</v>
      </c>
      <c r="V563" s="207">
        <v>-3.2449737862390582E-3</v>
      </c>
      <c r="W563" s="207">
        <v>-3.2449737862388361E-3</v>
      </c>
      <c r="X563" s="207">
        <v>-3.2449737862389472E-3</v>
      </c>
      <c r="Y563" s="207">
        <v>-3.2449737862389472E-3</v>
      </c>
      <c r="Z563" s="207">
        <v>-3.2449737862388361E-3</v>
      </c>
    </row>
    <row r="564" spans="1:26" x14ac:dyDescent="0.25">
      <c r="A564" t="str">
        <f t="shared" si="17"/>
        <v>27. Verv. elektrische apparatuur</v>
      </c>
      <c r="B564">
        <v>27</v>
      </c>
      <c r="C564" s="3" t="s">
        <v>159</v>
      </c>
      <c r="D564" s="208"/>
      <c r="E564" s="50">
        <v>6.3127141464146783</v>
      </c>
      <c r="F564" s="50">
        <v>4.7558191067732896</v>
      </c>
      <c r="G564" s="50">
        <v>7.4562112532160301</v>
      </c>
      <c r="H564" s="50">
        <v>4.5643021167754103</v>
      </c>
      <c r="I564" s="50">
        <v>5.7953651214059825</v>
      </c>
      <c r="J564" s="50">
        <v>5.4236283886314762</v>
      </c>
      <c r="K564" s="50">
        <v>5.274440883190139</v>
      </c>
      <c r="L564" s="50">
        <v>9.2506496904653801</v>
      </c>
      <c r="M564" s="50">
        <v>8.6487364379791867</v>
      </c>
      <c r="N564" s="50">
        <v>9.9426870981607571</v>
      </c>
      <c r="O564" s="306">
        <v>5.0204484582056361</v>
      </c>
      <c r="P564" s="50">
        <v>5.2391968314500952</v>
      </c>
      <c r="Q564" s="50">
        <v>5.6124099029723764</v>
      </c>
      <c r="R564" s="50">
        <v>5.9200030560106383</v>
      </c>
      <c r="S564" s="50">
        <v>6.1391745307255015</v>
      </c>
      <c r="T564" s="50">
        <v>6.3319982909606196</v>
      </c>
      <c r="U564" s="306">
        <v>4.9579353818938436</v>
      </c>
      <c r="V564" s="50">
        <v>5.2284102471672265</v>
      </c>
      <c r="W564" s="50">
        <v>5.6597978214325702</v>
      </c>
      <c r="X564" s="50">
        <v>6.0328157181764412</v>
      </c>
      <c r="Y564" s="50">
        <v>6.3220030572985388</v>
      </c>
      <c r="Z564" s="50">
        <v>6.5891911033916637</v>
      </c>
    </row>
    <row r="565" spans="1:26" x14ac:dyDescent="0.25">
      <c r="A565" t="str">
        <f t="shared" si="17"/>
        <v>27. Verv. elektrische apparatuur</v>
      </c>
      <c r="B565">
        <v>27</v>
      </c>
      <c r="C565" s="3" t="s">
        <v>160</v>
      </c>
      <c r="D565" s="208"/>
      <c r="E565" s="50">
        <v>75.301289953142117</v>
      </c>
      <c r="F565" s="50">
        <v>66.236880913663157</v>
      </c>
      <c r="G565" s="50">
        <v>81.091785231059333</v>
      </c>
      <c r="H565" s="50">
        <v>82.320992569107958</v>
      </c>
      <c r="I565" s="50">
        <v>88.478026811883396</v>
      </c>
      <c r="J565" s="50">
        <v>92.206691203293445</v>
      </c>
      <c r="K565" s="50">
        <v>64.348454775717158</v>
      </c>
      <c r="L565" s="50">
        <v>55.62218690709885</v>
      </c>
      <c r="M565" s="50">
        <v>63.039396459040745</v>
      </c>
      <c r="N565" s="50">
        <v>75.454731599961235</v>
      </c>
      <c r="O565" s="306">
        <v>54.991148009027455</v>
      </c>
      <c r="P565" s="50">
        <v>57.387193754733481</v>
      </c>
      <c r="Q565" s="50">
        <v>61.475158291336029</v>
      </c>
      <c r="R565" s="50">
        <v>64.844359418706262</v>
      </c>
      <c r="S565" s="50">
        <v>67.245039578205294</v>
      </c>
      <c r="T565" s="50">
        <v>69.357121800942906</v>
      </c>
      <c r="U565" s="306">
        <v>53.852571430104739</v>
      </c>
      <c r="V565" s="50">
        <v>56.790440902017643</v>
      </c>
      <c r="W565" s="50">
        <v>61.476127254853935</v>
      </c>
      <c r="X565" s="50">
        <v>65.527808324047982</v>
      </c>
      <c r="Y565" s="50">
        <v>68.668930714151813</v>
      </c>
      <c r="Z565" s="50">
        <v>71.571099102640162</v>
      </c>
    </row>
    <row r="566" spans="1:26" x14ac:dyDescent="0.25">
      <c r="A566" t="str">
        <f t="shared" si="17"/>
        <v>27. Verv. elektrische apparatuur</v>
      </c>
      <c r="B566">
        <v>27</v>
      </c>
      <c r="C566" s="3" t="s">
        <v>161</v>
      </c>
      <c r="D566" s="208"/>
      <c r="E566" s="50">
        <v>110.45150120103455</v>
      </c>
      <c r="F566" s="50">
        <v>94.787617873293343</v>
      </c>
      <c r="G566" s="50">
        <v>107.12909222151323</v>
      </c>
      <c r="H566" s="50">
        <v>111.01722328000784</v>
      </c>
      <c r="I566" s="50">
        <v>101.5074689136959</v>
      </c>
      <c r="J566" s="50">
        <v>125.35862232288639</v>
      </c>
      <c r="K566" s="50">
        <v>99.521274070635414</v>
      </c>
      <c r="L566" s="50">
        <v>86.518791337639371</v>
      </c>
      <c r="M566" s="50">
        <v>97.616151797993396</v>
      </c>
      <c r="N566" s="50">
        <v>121.55121498798361</v>
      </c>
      <c r="O566" s="306">
        <v>78.323827410102936</v>
      </c>
      <c r="P566" s="50">
        <v>81.736512546674035</v>
      </c>
      <c r="Q566" s="50">
        <v>87.558995626512953</v>
      </c>
      <c r="R566" s="50">
        <v>92.357744828234445</v>
      </c>
      <c r="S566" s="50">
        <v>95.777030754918457</v>
      </c>
      <c r="T566" s="50">
        <v>98.785266979819383</v>
      </c>
      <c r="U566" s="306">
        <v>76.09965789620469</v>
      </c>
      <c r="V566" s="50">
        <v>80.25119339059512</v>
      </c>
      <c r="W566" s="50">
        <v>86.872588042521087</v>
      </c>
      <c r="X566" s="50">
        <v>92.598062891393994</v>
      </c>
      <c r="Y566" s="50">
        <v>97.036817308297884</v>
      </c>
      <c r="Z566" s="50">
        <v>101.13790321109067</v>
      </c>
    </row>
    <row r="567" spans="1:26" x14ac:dyDescent="0.25">
      <c r="A567" t="str">
        <f t="shared" si="17"/>
        <v>27. Verv. elektrische apparatuur</v>
      </c>
      <c r="B567">
        <v>27</v>
      </c>
      <c r="C567" s="3" t="s">
        <v>162</v>
      </c>
      <c r="D567" s="208"/>
      <c r="E567" s="50">
        <v>148.36969481232421</v>
      </c>
      <c r="F567" s="50">
        <v>113.77514229863</v>
      </c>
      <c r="G567" s="50">
        <v>126.48750974758694</v>
      </c>
      <c r="H567" s="50">
        <v>117.2551403768759</v>
      </c>
      <c r="I567" s="50">
        <v>114.2550941543505</v>
      </c>
      <c r="J567" s="50">
        <v>132.32854413300959</v>
      </c>
      <c r="K567" s="50">
        <v>90.245264231664436</v>
      </c>
      <c r="L567" s="50">
        <v>79.90348843149404</v>
      </c>
      <c r="M567" s="50">
        <v>92.321161681757019</v>
      </c>
      <c r="N567" s="50">
        <v>127.7122170811608</v>
      </c>
      <c r="O567" s="306">
        <v>111.15532705378973</v>
      </c>
      <c r="P567" s="50">
        <v>104.92923677732642</v>
      </c>
      <c r="Q567" s="50">
        <v>98.284412099085586</v>
      </c>
      <c r="R567" s="50">
        <v>89.737858221493326</v>
      </c>
      <c r="S567" s="50">
        <v>83.321534570128122</v>
      </c>
      <c r="T567" s="50">
        <v>81.825457562236949</v>
      </c>
      <c r="U567" s="306">
        <v>107.66608314308695</v>
      </c>
      <c r="V567" s="50">
        <v>102.70503619195114</v>
      </c>
      <c r="W567" s="50">
        <v>97.21347399401067</v>
      </c>
      <c r="X567" s="50">
        <v>89.694148646079753</v>
      </c>
      <c r="Y567" s="50">
        <v>84.157391330761314</v>
      </c>
      <c r="Z567" s="50">
        <v>83.51606825724059</v>
      </c>
    </row>
    <row r="568" spans="1:26" x14ac:dyDescent="0.25">
      <c r="A568" t="str">
        <f t="shared" si="17"/>
        <v>27. Verv. elektrische apparatuur</v>
      </c>
      <c r="B568">
        <v>27</v>
      </c>
      <c r="C568" s="3" t="s">
        <v>163</v>
      </c>
      <c r="D568" s="208"/>
      <c r="E568" s="50">
        <v>133.66477018320842</v>
      </c>
      <c r="F568" s="50">
        <v>103.15932161525247</v>
      </c>
      <c r="G568" s="50">
        <v>120.27523783423399</v>
      </c>
      <c r="H568" s="50">
        <v>120.09673561781706</v>
      </c>
      <c r="I568" s="50">
        <v>114.80623427611164</v>
      </c>
      <c r="J568" s="50">
        <v>146.39164596710589</v>
      </c>
      <c r="K568" s="50">
        <v>90.793161589866997</v>
      </c>
      <c r="L568" s="50">
        <v>72.970048602528053</v>
      </c>
      <c r="M568" s="50">
        <v>77.501900863586783</v>
      </c>
      <c r="N568" s="50">
        <v>106.8043099908819</v>
      </c>
      <c r="O568" s="306">
        <v>92.110174664929772</v>
      </c>
      <c r="P568" s="50">
        <v>91.853860328174434</v>
      </c>
      <c r="Q568" s="50">
        <v>90.278399592362504</v>
      </c>
      <c r="R568" s="50">
        <v>90.81689465064602</v>
      </c>
      <c r="S568" s="50">
        <v>91.614198583113705</v>
      </c>
      <c r="T568" s="50">
        <v>89.003294826582248</v>
      </c>
      <c r="U568" s="306">
        <v>88.549093379594879</v>
      </c>
      <c r="V568" s="50">
        <v>89.231977818805689</v>
      </c>
      <c r="W568" s="50">
        <v>88.624449528562636</v>
      </c>
      <c r="X568" s="50">
        <v>90.09131787325974</v>
      </c>
      <c r="Y568" s="50">
        <v>91.838688255863886</v>
      </c>
      <c r="Z568" s="50">
        <v>90.160344468019844</v>
      </c>
    </row>
    <row r="569" spans="1:26" x14ac:dyDescent="0.25">
      <c r="A569" t="str">
        <f t="shared" si="17"/>
        <v>27. Verv. elektrische apparatuur</v>
      </c>
      <c r="B569">
        <v>27</v>
      </c>
      <c r="C569" s="3" t="s">
        <v>164</v>
      </c>
      <c r="D569" s="208"/>
      <c r="E569" s="50">
        <v>139.02309717228223</v>
      </c>
      <c r="F569" s="50">
        <v>95.748009766602038</v>
      </c>
      <c r="G569" s="50">
        <v>108.10566434254065</v>
      </c>
      <c r="H569" s="50">
        <v>99.937720609874972</v>
      </c>
      <c r="I569" s="50">
        <v>92.857944084938609</v>
      </c>
      <c r="J569" s="50">
        <v>122.02890848603481</v>
      </c>
      <c r="K569" s="50">
        <v>78.496123409678844</v>
      </c>
      <c r="L569" s="50">
        <v>66.533369522887369</v>
      </c>
      <c r="M569" s="50">
        <v>73.624856471706295</v>
      </c>
      <c r="N569" s="50">
        <v>109.56815871313978</v>
      </c>
      <c r="O569" s="306">
        <v>89.30439653936115</v>
      </c>
      <c r="P569" s="50">
        <v>83.376031626100911</v>
      </c>
      <c r="Q569" s="50">
        <v>79.189871594308372</v>
      </c>
      <c r="R569" s="50">
        <v>77.051222789939402</v>
      </c>
      <c r="S569" s="50">
        <v>74.60503824456498</v>
      </c>
      <c r="T569" s="50">
        <v>73.549601307269825</v>
      </c>
      <c r="U569" s="306">
        <v>85.040335230840554</v>
      </c>
      <c r="V569" s="50">
        <v>80.230580949633435</v>
      </c>
      <c r="W569" s="50">
        <v>77.004294830304673</v>
      </c>
      <c r="X569" s="50">
        <v>75.713171366646193</v>
      </c>
      <c r="Y569" s="50">
        <v>74.080968714814233</v>
      </c>
      <c r="Z569" s="50">
        <v>73.801537796700245</v>
      </c>
    </row>
    <row r="570" spans="1:26" x14ac:dyDescent="0.25">
      <c r="A570" t="str">
        <f t="shared" si="17"/>
        <v>27. Verv. elektrische apparatuur</v>
      </c>
      <c r="B570">
        <v>27</v>
      </c>
      <c r="C570" s="3" t="s">
        <v>165</v>
      </c>
      <c r="D570" s="208"/>
      <c r="E570" s="50">
        <v>161.59609696286762</v>
      </c>
      <c r="F570" s="50">
        <v>116.4002455241001</v>
      </c>
      <c r="G570" s="50">
        <v>133.47647070925507</v>
      </c>
      <c r="H570" s="50">
        <v>121.1604150521932</v>
      </c>
      <c r="I570" s="50">
        <v>111.67488866044117</v>
      </c>
      <c r="J570" s="50">
        <v>140.7920478147397</v>
      </c>
      <c r="K570" s="50">
        <v>79.240266862525459</v>
      </c>
      <c r="L570" s="50">
        <v>58.868181072838816</v>
      </c>
      <c r="M570" s="50">
        <v>64.440213617819012</v>
      </c>
      <c r="N570" s="50">
        <v>95.220013693471728</v>
      </c>
      <c r="O570" s="306">
        <v>80.670726260538103</v>
      </c>
      <c r="P570" s="50">
        <v>82.560721549192209</v>
      </c>
      <c r="Q570" s="50">
        <v>84.152038182500092</v>
      </c>
      <c r="R570" s="50">
        <v>83.43997670440433</v>
      </c>
      <c r="S570" s="50">
        <v>82.349976610322571</v>
      </c>
      <c r="T570" s="50">
        <v>78.984262738106622</v>
      </c>
      <c r="U570" s="306">
        <v>76.375877505746601</v>
      </c>
      <c r="V570" s="50">
        <v>78.987854786076653</v>
      </c>
      <c r="W570" s="50">
        <v>81.357589264021058</v>
      </c>
      <c r="X570" s="50">
        <v>81.518128282790371</v>
      </c>
      <c r="Y570" s="50">
        <v>81.299916281071731</v>
      </c>
      <c r="Z570" s="50">
        <v>78.797743310113461</v>
      </c>
    </row>
    <row r="571" spans="1:26" x14ac:dyDescent="0.25">
      <c r="A571" t="str">
        <f t="shared" si="17"/>
        <v>27. Verv. elektrische apparatuur</v>
      </c>
      <c r="B571">
        <v>27</v>
      </c>
      <c r="C571" s="3" t="s">
        <v>166</v>
      </c>
      <c r="D571" s="206"/>
      <c r="E571" s="50">
        <v>130.67478376722423</v>
      </c>
      <c r="F571" s="50">
        <v>100.76815282799086</v>
      </c>
      <c r="G571" s="50">
        <v>130.57280718237439</v>
      </c>
      <c r="H571" s="50">
        <v>128.76436116402218</v>
      </c>
      <c r="I571" s="50">
        <v>122.41525328392675</v>
      </c>
      <c r="J571" s="50">
        <v>168.99227729118286</v>
      </c>
      <c r="K571" s="50">
        <v>92.06240953611308</v>
      </c>
      <c r="L571" s="50">
        <v>65.741201513487852</v>
      </c>
      <c r="M571" s="50">
        <v>72.213067438039829</v>
      </c>
      <c r="N571" s="50">
        <v>111.65837162316458</v>
      </c>
      <c r="O571" s="306">
        <v>83.179059276923638</v>
      </c>
      <c r="P571" s="50">
        <v>77.105806895553641</v>
      </c>
      <c r="Q571" s="50">
        <v>72.87543822108627</v>
      </c>
      <c r="R571" s="50">
        <v>68.218656491318626</v>
      </c>
      <c r="S571" s="50">
        <v>65.556287021532185</v>
      </c>
      <c r="T571" s="50">
        <v>66.547636667407531</v>
      </c>
      <c r="U571" s="306">
        <v>78.275963974615294</v>
      </c>
      <c r="V571" s="50">
        <v>73.324329384569324</v>
      </c>
      <c r="W571" s="50">
        <v>70.030751318529397</v>
      </c>
      <c r="X571" s="50">
        <v>66.245649346195023</v>
      </c>
      <c r="Y571" s="50">
        <v>64.330235367406942</v>
      </c>
      <c r="Z571" s="50">
        <v>65.990287761019601</v>
      </c>
    </row>
    <row r="572" spans="1:26" x14ac:dyDescent="0.25">
      <c r="A572" t="str">
        <f t="shared" si="17"/>
        <v>27. Verv. elektrische apparatuur</v>
      </c>
      <c r="B572">
        <v>27</v>
      </c>
      <c r="C572" s="3" t="s">
        <v>167</v>
      </c>
      <c r="D572" s="206"/>
      <c r="E572" s="50">
        <v>100.74046901774263</v>
      </c>
      <c r="F572" s="50">
        <v>87.214056355708223</v>
      </c>
      <c r="G572" s="50">
        <v>115.97160766683665</v>
      </c>
      <c r="H572" s="50">
        <v>126.55818123324867</v>
      </c>
      <c r="I572" s="50">
        <v>131.34209155606641</v>
      </c>
      <c r="J572" s="50">
        <v>175.93116404502408</v>
      </c>
      <c r="K572" s="50">
        <v>118.08257077273105</v>
      </c>
      <c r="L572" s="50">
        <v>99.691356082329833</v>
      </c>
      <c r="M572" s="50">
        <v>118.83132081209655</v>
      </c>
      <c r="N572" s="50">
        <v>163.35261511302517</v>
      </c>
      <c r="O572" s="306">
        <v>135.47188592188218</v>
      </c>
      <c r="P572" s="50">
        <v>126.29647684146239</v>
      </c>
      <c r="Q572" s="50">
        <v>116.05776050777419</v>
      </c>
      <c r="R572" s="50">
        <v>108.94291756080928</v>
      </c>
      <c r="S572" s="50">
        <v>102.90528157259446</v>
      </c>
      <c r="T572" s="50">
        <v>93.386961508689865</v>
      </c>
      <c r="U572" s="306">
        <v>129.77595647308783</v>
      </c>
      <c r="V572" s="50">
        <v>122.25957742029112</v>
      </c>
      <c r="W572" s="50">
        <v>113.53046945590592</v>
      </c>
      <c r="X572" s="50">
        <v>107.69209917303701</v>
      </c>
      <c r="Y572" s="50">
        <v>102.79431551788235</v>
      </c>
      <c r="Z572" s="50">
        <v>94.26799538536055</v>
      </c>
    </row>
    <row r="573" spans="1:26" x14ac:dyDescent="0.25">
      <c r="A573" t="str">
        <f t="shared" si="17"/>
        <v>27. Verv. elektrische apparatuur</v>
      </c>
      <c r="B573">
        <v>27</v>
      </c>
      <c r="C573" s="3" t="s">
        <v>168</v>
      </c>
      <c r="D573" s="206"/>
      <c r="E573" s="50">
        <v>43.329539246563371</v>
      </c>
      <c r="F573" s="50">
        <v>41.923753100982296</v>
      </c>
      <c r="G573" s="50">
        <v>51.142794223840497</v>
      </c>
      <c r="H573" s="50">
        <v>58.756586988980168</v>
      </c>
      <c r="I573" s="50">
        <v>63.980564573874794</v>
      </c>
      <c r="J573" s="50">
        <v>88.660330228064566</v>
      </c>
      <c r="K573" s="50">
        <v>76.003366723961776</v>
      </c>
      <c r="L573" s="50">
        <v>69.354343310074114</v>
      </c>
      <c r="M573" s="50">
        <v>77.233181579526928</v>
      </c>
      <c r="N573" s="50">
        <v>105.9964649531351</v>
      </c>
      <c r="O573" s="306">
        <v>108.92288055491015</v>
      </c>
      <c r="P573" s="50">
        <v>113.56199094160404</v>
      </c>
      <c r="Q573" s="50">
        <v>116.48754086167878</v>
      </c>
      <c r="R573" s="50">
        <v>117.20161463644607</v>
      </c>
      <c r="S573" s="50">
        <v>109.48350415206269</v>
      </c>
      <c r="T573" s="50">
        <v>104.82504190474747</v>
      </c>
      <c r="U573" s="306">
        <v>106.65628748597939</v>
      </c>
      <c r="V573" s="50">
        <v>112.3691085130769</v>
      </c>
      <c r="W573" s="50">
        <v>116.47695473959465</v>
      </c>
      <c r="X573" s="50">
        <v>118.42427055484734</v>
      </c>
      <c r="Y573" s="50">
        <v>111.7898582858403</v>
      </c>
      <c r="Z573" s="50">
        <v>108.15967016686385</v>
      </c>
    </row>
    <row r="574" spans="1:26" x14ac:dyDescent="0.25">
      <c r="A574" t="str">
        <f t="shared" si="17"/>
        <v>27. Verv. elektrische apparatuur</v>
      </c>
      <c r="B574">
        <v>27</v>
      </c>
      <c r="C574" s="3" t="s">
        <v>169</v>
      </c>
      <c r="D574" s="206"/>
      <c r="E574" s="50">
        <v>2.5234458112745739</v>
      </c>
      <c r="F574" s="50">
        <v>3.0702422046743125</v>
      </c>
      <c r="G574" s="50">
        <v>3.0114613833746224</v>
      </c>
      <c r="H574" s="50">
        <v>4.1170772134336557</v>
      </c>
      <c r="I574" s="50">
        <v>6.0167780131231794</v>
      </c>
      <c r="J574" s="50">
        <v>8.0991115541537475</v>
      </c>
      <c r="K574" s="50">
        <v>6.3662755186146089</v>
      </c>
      <c r="L574" s="50">
        <v>5.1445589004839967</v>
      </c>
      <c r="M574" s="50">
        <v>5.8111717591673218</v>
      </c>
      <c r="N574" s="50">
        <v>8.7547800467013683</v>
      </c>
      <c r="O574" s="306">
        <v>9.0270166606323574</v>
      </c>
      <c r="P574" s="50">
        <v>18.377975164927697</v>
      </c>
      <c r="Q574" s="50">
        <v>21.30914239783322</v>
      </c>
      <c r="R574" s="50">
        <v>24.386670302426136</v>
      </c>
      <c r="S574" s="50">
        <v>29.896088263195249</v>
      </c>
      <c r="T574" s="50">
        <v>31.801796558119715</v>
      </c>
      <c r="U574" s="306">
        <v>8.856734558599193</v>
      </c>
      <c r="V574" s="50">
        <v>18.221059996108636</v>
      </c>
      <c r="W574" s="50">
        <v>21.349540997165875</v>
      </c>
      <c r="X574" s="50">
        <v>24.690033014551116</v>
      </c>
      <c r="Y574" s="50">
        <v>30.586523956358</v>
      </c>
      <c r="Z574" s="50">
        <v>32.87865210121187</v>
      </c>
    </row>
    <row r="575" spans="1:26" x14ac:dyDescent="0.25">
      <c r="A575" t="str">
        <f t="shared" si="17"/>
        <v>27. Verv. elektrische apparatuur</v>
      </c>
      <c r="B575">
        <v>27</v>
      </c>
      <c r="C575" s="3" t="s">
        <v>26</v>
      </c>
      <c r="D575" s="208"/>
      <c r="E575" s="50">
        <v>146.59345407558058</v>
      </c>
      <c r="F575" s="50">
        <v>132.20805166136483</v>
      </c>
      <c r="G575" s="50">
        <v>170.12586327405174</v>
      </c>
      <c r="H575" s="50">
        <v>189.4318454356625</v>
      </c>
      <c r="I575" s="50">
        <v>201.33943414306438</v>
      </c>
      <c r="J575" s="50">
        <v>272.69060582724239</v>
      </c>
      <c r="K575" s="50">
        <v>200.45221301530742</v>
      </c>
      <c r="L575" s="50">
        <v>174.19025829288793</v>
      </c>
      <c r="M575" s="50">
        <v>201.87567415079079</v>
      </c>
      <c r="N575" s="50">
        <v>278.10386011286158</v>
      </c>
      <c r="O575" s="306">
        <v>253.42178313742468</v>
      </c>
      <c r="P575" s="50">
        <v>258.23644294799414</v>
      </c>
      <c r="Q575" s="50">
        <v>253.8544437672862</v>
      </c>
      <c r="R575" s="50">
        <v>250.53120249968146</v>
      </c>
      <c r="S575" s="50">
        <v>242.28487398785242</v>
      </c>
      <c r="T575" s="50">
        <v>230.01379997155706</v>
      </c>
      <c r="U575" s="306">
        <v>245.28897851766641</v>
      </c>
      <c r="V575" s="50">
        <v>252.84974592947665</v>
      </c>
      <c r="W575" s="50">
        <v>251.35696519266645</v>
      </c>
      <c r="X575" s="50">
        <v>250.80640274243547</v>
      </c>
      <c r="Y575" s="50">
        <v>245.17069776008066</v>
      </c>
      <c r="Z575" s="50">
        <v>235.30631765343628</v>
      </c>
    </row>
    <row r="576" spans="1:26" x14ac:dyDescent="0.25">
      <c r="A576" t="str">
        <f t="shared" si="17"/>
        <v>27. Verv. elektrische apparatuur</v>
      </c>
      <c r="B576">
        <v>27</v>
      </c>
      <c r="C576" s="3" t="s">
        <v>19</v>
      </c>
      <c r="D576" s="208"/>
      <c r="E576" s="50">
        <v>1051.9874022740785</v>
      </c>
      <c r="F576" s="50">
        <v>827.8392415876699</v>
      </c>
      <c r="G576" s="50">
        <v>984.7206417958314</v>
      </c>
      <c r="H576" s="50">
        <v>974.54873622233697</v>
      </c>
      <c r="I576" s="50">
        <v>953.12970944981828</v>
      </c>
      <c r="J576" s="50">
        <v>1206.2129714341265</v>
      </c>
      <c r="K576" s="50">
        <v>800.43360837469902</v>
      </c>
      <c r="L576" s="50">
        <v>669.59817537132767</v>
      </c>
      <c r="M576" s="50">
        <v>751.28115891871312</v>
      </c>
      <c r="N576" s="50">
        <v>1036.0155649007861</v>
      </c>
      <c r="O576" s="306">
        <v>848.17689081030323</v>
      </c>
      <c r="P576" s="50">
        <v>842.42500325719925</v>
      </c>
      <c r="Q576" s="50">
        <v>833.28116727745032</v>
      </c>
      <c r="R576" s="50">
        <v>822.91791866043457</v>
      </c>
      <c r="S576" s="50">
        <v>808.89315388136322</v>
      </c>
      <c r="T576" s="50">
        <v>794.39844014488312</v>
      </c>
      <c r="U576" s="306">
        <v>816.106496459754</v>
      </c>
      <c r="V576" s="50">
        <v>819.59956960029285</v>
      </c>
      <c r="W576" s="50">
        <v>819.5960372469026</v>
      </c>
      <c r="X576" s="50">
        <v>818.22750519102487</v>
      </c>
      <c r="Y576" s="50">
        <v>812.90564878974681</v>
      </c>
      <c r="Z576" s="50">
        <v>806.8704926636525</v>
      </c>
    </row>
    <row r="577" spans="1:26" x14ac:dyDescent="0.25">
      <c r="A577" t="str">
        <f t="shared" si="17"/>
        <v>27. Verv. elektrische apparatuur</v>
      </c>
      <c r="B577">
        <v>27</v>
      </c>
      <c r="C577" s="3" t="s">
        <v>20</v>
      </c>
      <c r="D577" s="208"/>
      <c r="E577" s="207">
        <v>0.13934905851409427</v>
      </c>
      <c r="F577" s="207">
        <v>0.159702566657519</v>
      </c>
      <c r="G577" s="207">
        <v>0.17276561092879483</v>
      </c>
      <c r="H577" s="207">
        <v>0.1943790375943239</v>
      </c>
      <c r="I577" s="207">
        <v>0.21124032977556115</v>
      </c>
      <c r="J577" s="207">
        <v>0.22607169072558306</v>
      </c>
      <c r="K577" s="207">
        <v>0.25042953084182806</v>
      </c>
      <c r="L577" s="207">
        <v>0.26014147693322226</v>
      </c>
      <c r="M577" s="207">
        <v>0.26870855438640551</v>
      </c>
      <c r="N577" s="207">
        <v>0.26843598642216748</v>
      </c>
      <c r="O577" s="307">
        <v>0.29878411671334143</v>
      </c>
      <c r="P577" s="207">
        <v>0.30653938564208599</v>
      </c>
      <c r="Q577" s="207">
        <v>0.3046444030370874</v>
      </c>
      <c r="R577" s="207">
        <v>0.30444251707084241</v>
      </c>
      <c r="S577" s="207">
        <v>0.2995264242567533</v>
      </c>
      <c r="T577" s="207">
        <v>0.28954462691241806</v>
      </c>
      <c r="U577" s="307">
        <v>0.30056001218189388</v>
      </c>
      <c r="V577" s="207">
        <v>0.30850400037763309</v>
      </c>
      <c r="W577" s="207">
        <v>0.30668396840594458</v>
      </c>
      <c r="X577" s="207">
        <v>0.30652404270360206</v>
      </c>
      <c r="Y577" s="207">
        <v>0.3015979752694431</v>
      </c>
      <c r="Z577" s="207">
        <v>0.29162835894102368</v>
      </c>
    </row>
    <row r="578" spans="1:26" x14ac:dyDescent="0.25">
      <c r="A578" t="str">
        <f t="shared" si="17"/>
        <v>27. Verv. elektrische apparatuur</v>
      </c>
      <c r="B578">
        <v>27</v>
      </c>
      <c r="C578" s="3" t="s">
        <v>29</v>
      </c>
      <c r="D578" s="208"/>
      <c r="E578" s="50">
        <v>760.98740227407848</v>
      </c>
      <c r="F578" s="50">
        <v>827.8392415876699</v>
      </c>
      <c r="G578" s="50">
        <v>801.7206417958314</v>
      </c>
      <c r="H578" s="50">
        <v>785.54873622233697</v>
      </c>
      <c r="I578" s="50">
        <v>783.12970944981828</v>
      </c>
      <c r="J578" s="50">
        <v>504.21297143412653</v>
      </c>
      <c r="K578" s="50">
        <v>755.43360837469902</v>
      </c>
      <c r="L578" s="50">
        <v>669.59817537132767</v>
      </c>
      <c r="M578" s="50">
        <v>751.28115891871312</v>
      </c>
      <c r="N578" s="50">
        <v>636.65051769271713</v>
      </c>
      <c r="O578" s="306">
        <v>710.31091140919136</v>
      </c>
      <c r="P578" s="50">
        <v>707.60862140514951</v>
      </c>
      <c r="Q578" s="50">
        <v>701.44692583056144</v>
      </c>
      <c r="R578" s="50">
        <v>693.99985262785265</v>
      </c>
      <c r="S578" s="50">
        <v>682.82675741882497</v>
      </c>
      <c r="T578" s="50">
        <v>671.12063427838234</v>
      </c>
      <c r="U578" s="306">
        <v>742.38130575974037</v>
      </c>
      <c r="V578" s="50">
        <v>746.74646651409421</v>
      </c>
      <c r="W578" s="50">
        <v>747.6047059408229</v>
      </c>
      <c r="X578" s="50">
        <v>747.08775185630043</v>
      </c>
      <c r="Y578" s="50">
        <v>742.6074001991127</v>
      </c>
      <c r="Z578" s="50">
        <v>737.40379474500025</v>
      </c>
    </row>
    <row r="579" spans="1:26" x14ac:dyDescent="0.25">
      <c r="A579" t="str">
        <f t="shared" ref="A579:A642" si="18">VLOOKUP(B579,$AT$3:$AU$70,2)</f>
        <v>28. Verv. machines, apparaten en werktuigen, n.e.g.</v>
      </c>
      <c r="B579">
        <v>28</v>
      </c>
      <c r="C579" s="3" t="s">
        <v>25</v>
      </c>
      <c r="D579" s="50">
        <v>23442</v>
      </c>
      <c r="E579" s="50">
        <v>23860</v>
      </c>
      <c r="F579" s="50">
        <v>23352</v>
      </c>
      <c r="G579" s="50">
        <v>23509</v>
      </c>
      <c r="H579" s="50">
        <v>24479</v>
      </c>
      <c r="I579" s="50">
        <v>24656</v>
      </c>
      <c r="J579" s="50">
        <v>24138</v>
      </c>
      <c r="K579" s="50">
        <v>24542</v>
      </c>
      <c r="L579" s="50">
        <v>25731</v>
      </c>
      <c r="M579" s="50">
        <v>26020</v>
      </c>
      <c r="N579" s="50">
        <v>25253.502400004072</v>
      </c>
      <c r="O579" s="306">
        <v>25442.179627525664</v>
      </c>
      <c r="P579" s="50">
        <v>25632.266524708968</v>
      </c>
      <c r="Q579" s="50">
        <v>25823.773623659952</v>
      </c>
      <c r="R579" s="50">
        <v>26016.711535173421</v>
      </c>
      <c r="S579" s="50">
        <v>26211.09094932094</v>
      </c>
      <c r="T579" s="50">
        <v>26406.922636043058</v>
      </c>
      <c r="U579" s="306">
        <v>25633.98347526099</v>
      </c>
      <c r="V579" s="50">
        <v>26020.197056304052</v>
      </c>
      <c r="W579" s="50">
        <v>26412.229511745863</v>
      </c>
      <c r="X579" s="50">
        <v>26810.168511468924</v>
      </c>
      <c r="Y579" s="50">
        <v>27214.103046231157</v>
      </c>
      <c r="Z579" s="50">
        <v>27624.12344756689</v>
      </c>
    </row>
    <row r="580" spans="1:26" x14ac:dyDescent="0.25">
      <c r="A580" t="str">
        <f t="shared" si="18"/>
        <v>28. Verv. machines, apparaten en werktuigen, n.e.g.</v>
      </c>
      <c r="B580">
        <v>28</v>
      </c>
      <c r="C580" s="3" t="s">
        <v>154</v>
      </c>
      <c r="D580" s="206"/>
      <c r="E580" s="50">
        <v>418</v>
      </c>
      <c r="F580" s="50">
        <v>-508</v>
      </c>
      <c r="G580" s="50">
        <v>157</v>
      </c>
      <c r="H580" s="50">
        <v>970</v>
      </c>
      <c r="I580" s="50">
        <v>177</v>
      </c>
      <c r="J580" s="50">
        <v>-518</v>
      </c>
      <c r="K580" s="50">
        <v>404</v>
      </c>
      <c r="L580" s="50">
        <v>1189</v>
      </c>
      <c r="M580" s="50">
        <v>289</v>
      </c>
      <c r="N580" s="50">
        <v>-766.49759999592789</v>
      </c>
      <c r="O580" s="306">
        <v>188.6772275215917</v>
      </c>
      <c r="P580" s="50">
        <v>190.08689718330425</v>
      </c>
      <c r="Q580" s="50">
        <v>191.50709895098407</v>
      </c>
      <c r="R580" s="50">
        <v>192.93791151346886</v>
      </c>
      <c r="S580" s="50">
        <v>194.37941414751913</v>
      </c>
      <c r="T580" s="50">
        <v>195.83168672211832</v>
      </c>
      <c r="U580" s="306">
        <v>380.48107525691739</v>
      </c>
      <c r="V580" s="50">
        <v>386.21358104306273</v>
      </c>
      <c r="W580" s="50">
        <v>392.03245544181118</v>
      </c>
      <c r="X580" s="50">
        <v>397.93899972306099</v>
      </c>
      <c r="Y580" s="50">
        <v>403.93453476223294</v>
      </c>
      <c r="Z580" s="50">
        <v>410.02040133573246</v>
      </c>
    </row>
    <row r="581" spans="1:26" x14ac:dyDescent="0.25">
      <c r="A581" t="str">
        <f t="shared" si="18"/>
        <v>28. Verv. machines, apparaten en werktuigen, n.e.g.</v>
      </c>
      <c r="B581">
        <v>28</v>
      </c>
      <c r="C581" s="3" t="s">
        <v>155</v>
      </c>
      <c r="D581" s="206"/>
      <c r="E581" s="207">
        <v>1.0178312430679977</v>
      </c>
      <c r="F581" s="207">
        <v>0.97870913663034365</v>
      </c>
      <c r="G581" s="207">
        <v>1.0067231928742719</v>
      </c>
      <c r="H581" s="207">
        <v>1.0412607937385683</v>
      </c>
      <c r="I581" s="207">
        <v>1.0072306875280852</v>
      </c>
      <c r="J581" s="207">
        <v>0.97899091499026603</v>
      </c>
      <c r="K581" s="207">
        <v>1.0167370950368713</v>
      </c>
      <c r="L581" s="207">
        <v>1.0484475592861218</v>
      </c>
      <c r="M581" s="207">
        <v>1.0112315883564571</v>
      </c>
      <c r="N581" s="207">
        <v>0.97054198309008732</v>
      </c>
      <c r="O581" s="307">
        <v>1.0074713291064752</v>
      </c>
      <c r="P581" s="207">
        <v>1.0074713291064752</v>
      </c>
      <c r="Q581" s="207">
        <v>1.007471329106475</v>
      </c>
      <c r="R581" s="207">
        <v>1.007471329106475</v>
      </c>
      <c r="S581" s="207">
        <v>1.0074713291064756</v>
      </c>
      <c r="T581" s="207">
        <v>1.0074713291064747</v>
      </c>
      <c r="U581" s="307">
        <v>1.0150664675826058</v>
      </c>
      <c r="V581" s="207">
        <v>1.0150664675826053</v>
      </c>
      <c r="W581" s="207">
        <v>1.0150664675826055</v>
      </c>
      <c r="X581" s="207">
        <v>1.0150664675826058</v>
      </c>
      <c r="Y581" s="207">
        <v>1.0150664675826053</v>
      </c>
      <c r="Z581" s="207">
        <v>1.0150664675826058</v>
      </c>
    </row>
    <row r="582" spans="1:26" x14ac:dyDescent="0.25">
      <c r="A582" t="str">
        <f t="shared" si="18"/>
        <v>28. Verv. machines, apparaten en werktuigen, n.e.g.</v>
      </c>
      <c r="B582">
        <v>28</v>
      </c>
      <c r="C582" s="3" t="s">
        <v>8</v>
      </c>
      <c r="D582" s="50">
        <v>83</v>
      </c>
      <c r="E582" s="50">
        <v>79</v>
      </c>
      <c r="F582" s="50">
        <v>79</v>
      </c>
      <c r="G582" s="50">
        <v>73</v>
      </c>
      <c r="H582" s="50">
        <v>108</v>
      </c>
      <c r="I582" s="50">
        <v>96</v>
      </c>
      <c r="J582" s="50">
        <v>71</v>
      </c>
      <c r="K582" s="50">
        <v>101</v>
      </c>
      <c r="L582" s="50">
        <v>140</v>
      </c>
      <c r="M582" s="50">
        <v>140</v>
      </c>
      <c r="N582" s="50">
        <v>86.270491030994876</v>
      </c>
      <c r="O582" s="306">
        <v>89.31421207890341</v>
      </c>
      <c r="P582" s="50">
        <v>93.930567270620912</v>
      </c>
      <c r="Q582" s="50">
        <v>98.406252708383391</v>
      </c>
      <c r="R582" s="50">
        <v>102.53010053076127</v>
      </c>
      <c r="S582" s="50">
        <v>106.62269243228953</v>
      </c>
      <c r="T582" s="50">
        <v>107.48133779911555</v>
      </c>
      <c r="U582" s="306">
        <v>89.987535268385869</v>
      </c>
      <c r="V582" s="50">
        <v>95.352155753996129</v>
      </c>
      <c r="W582" s="50">
        <v>100.64867241336682</v>
      </c>
      <c r="X582" s="50">
        <v>105.65706080921255</v>
      </c>
      <c r="Y582" s="50">
        <v>110.70279159800171</v>
      </c>
      <c r="Z582" s="50">
        <v>112.43558307017163</v>
      </c>
    </row>
    <row r="583" spans="1:26" x14ac:dyDescent="0.25">
      <c r="A583" t="str">
        <f t="shared" si="18"/>
        <v>28. Verv. machines, apparaten en werktuigen, n.e.g.</v>
      </c>
      <c r="B583">
        <v>28</v>
      </c>
      <c r="C583" s="3" t="s">
        <v>9</v>
      </c>
      <c r="D583" s="50">
        <v>1595</v>
      </c>
      <c r="E583" s="50">
        <v>1469</v>
      </c>
      <c r="F583" s="50">
        <v>1401</v>
      </c>
      <c r="G583" s="50">
        <v>1352</v>
      </c>
      <c r="H583" s="50">
        <v>1587</v>
      </c>
      <c r="I583" s="50">
        <v>1611</v>
      </c>
      <c r="J583" s="50">
        <v>1444</v>
      </c>
      <c r="K583" s="50">
        <v>1489</v>
      </c>
      <c r="L583" s="50">
        <v>1675</v>
      </c>
      <c r="M583" s="50">
        <v>1735</v>
      </c>
      <c r="N583" s="50">
        <v>1365.9197951072363</v>
      </c>
      <c r="O583" s="306">
        <v>1414.1109990802047</v>
      </c>
      <c r="P583" s="50">
        <v>1487.2017032393774</v>
      </c>
      <c r="Q583" s="50">
        <v>1558.0651846343837</v>
      </c>
      <c r="R583" s="50">
        <v>1623.3580246921977</v>
      </c>
      <c r="S583" s="50">
        <v>1688.1559900774255</v>
      </c>
      <c r="T583" s="50">
        <v>1701.750913318368</v>
      </c>
      <c r="U583" s="306">
        <v>1424.7717181978044</v>
      </c>
      <c r="V583" s="50">
        <v>1509.7096990411055</v>
      </c>
      <c r="W583" s="50">
        <v>1593.5693927056573</v>
      </c>
      <c r="X583" s="50">
        <v>1672.867154544213</v>
      </c>
      <c r="Y583" s="50">
        <v>1752.7561581052682</v>
      </c>
      <c r="Z583" s="50">
        <v>1780.1914276203047</v>
      </c>
    </row>
    <row r="584" spans="1:26" x14ac:dyDescent="0.25">
      <c r="A584" t="str">
        <f t="shared" si="18"/>
        <v>28. Verv. machines, apparaten en werktuigen, n.e.g.</v>
      </c>
      <c r="B584">
        <v>28</v>
      </c>
      <c r="C584" s="3" t="s">
        <v>10</v>
      </c>
      <c r="D584" s="50">
        <v>2963</v>
      </c>
      <c r="E584" s="50">
        <v>2897</v>
      </c>
      <c r="F584" s="50">
        <v>2789</v>
      </c>
      <c r="G584" s="50">
        <v>2750</v>
      </c>
      <c r="H584" s="50">
        <v>2920</v>
      </c>
      <c r="I584" s="50">
        <v>2903</v>
      </c>
      <c r="J584" s="50">
        <v>2773</v>
      </c>
      <c r="K584" s="50">
        <v>2853</v>
      </c>
      <c r="L584" s="50">
        <v>3014</v>
      </c>
      <c r="M584" s="50">
        <v>2967</v>
      </c>
      <c r="N584" s="50">
        <v>2564.012356631496</v>
      </c>
      <c r="O584" s="306">
        <v>2654.4736288893882</v>
      </c>
      <c r="P584" s="50">
        <v>2791.67456066467</v>
      </c>
      <c r="Q584" s="50">
        <v>2924.694700340191</v>
      </c>
      <c r="R584" s="50">
        <v>3047.2580084549659</v>
      </c>
      <c r="S584" s="50">
        <v>3168.8923712685305</v>
      </c>
      <c r="T584" s="50">
        <v>3194.4118426914456</v>
      </c>
      <c r="U584" s="306">
        <v>2674.4852105693781</v>
      </c>
      <c r="V584" s="50">
        <v>2833.925049723664</v>
      </c>
      <c r="W584" s="50">
        <v>2991.3408010360331</v>
      </c>
      <c r="X584" s="50">
        <v>3140.1932021327721</v>
      </c>
      <c r="Y584" s="50">
        <v>3290.1554422461763</v>
      </c>
      <c r="Z584" s="50">
        <v>3341.6550766288433</v>
      </c>
    </row>
    <row r="585" spans="1:26" x14ac:dyDescent="0.25">
      <c r="A585" t="str">
        <f t="shared" si="18"/>
        <v>28. Verv. machines, apparaten en werktuigen, n.e.g.</v>
      </c>
      <c r="B585">
        <v>28</v>
      </c>
      <c r="C585" s="3" t="s">
        <v>11</v>
      </c>
      <c r="D585" s="50">
        <v>3301</v>
      </c>
      <c r="E585" s="50">
        <v>3378</v>
      </c>
      <c r="F585" s="50">
        <v>3157</v>
      </c>
      <c r="G585" s="50">
        <v>3063</v>
      </c>
      <c r="H585" s="50">
        <v>3089</v>
      </c>
      <c r="I585" s="50">
        <v>3035</v>
      </c>
      <c r="J585" s="50">
        <v>2985</v>
      </c>
      <c r="K585" s="50">
        <v>3068</v>
      </c>
      <c r="L585" s="50">
        <v>3224</v>
      </c>
      <c r="M585" s="50">
        <v>3259</v>
      </c>
      <c r="N585" s="50">
        <v>3233.9183689008159</v>
      </c>
      <c r="O585" s="306">
        <v>3163.551268246531</v>
      </c>
      <c r="P585" s="50">
        <v>3072.1221460130114</v>
      </c>
      <c r="Q585" s="50">
        <v>2989.4627495847017</v>
      </c>
      <c r="R585" s="50">
        <v>2950.4714538137614</v>
      </c>
      <c r="S585" s="50">
        <v>2997.7192617781416</v>
      </c>
      <c r="T585" s="50">
        <v>3127.409764210774</v>
      </c>
      <c r="U585" s="306">
        <v>3187.4006913164458</v>
      </c>
      <c r="V585" s="50">
        <v>3118.6170580442622</v>
      </c>
      <c r="W585" s="50">
        <v>3057.5847437922002</v>
      </c>
      <c r="X585" s="50">
        <v>3040.4548537228679</v>
      </c>
      <c r="Y585" s="50">
        <v>3112.4321017937655</v>
      </c>
      <c r="Z585" s="50">
        <v>3271.5646040393758</v>
      </c>
    </row>
    <row r="586" spans="1:26" x14ac:dyDescent="0.25">
      <c r="A586" t="str">
        <f t="shared" si="18"/>
        <v>28. Verv. machines, apparaten en werktuigen, n.e.g.</v>
      </c>
      <c r="B586">
        <v>28</v>
      </c>
      <c r="C586" s="3" t="s">
        <v>12</v>
      </c>
      <c r="D586" s="50">
        <v>2989</v>
      </c>
      <c r="E586" s="50">
        <v>3096</v>
      </c>
      <c r="F586" s="50">
        <v>3056</v>
      </c>
      <c r="G586" s="50">
        <v>3146</v>
      </c>
      <c r="H586" s="50">
        <v>3300</v>
      </c>
      <c r="I586" s="50">
        <v>3281</v>
      </c>
      <c r="J586" s="50">
        <v>3229</v>
      </c>
      <c r="K586" s="50">
        <v>3203</v>
      </c>
      <c r="L586" s="50">
        <v>3295</v>
      </c>
      <c r="M586" s="50">
        <v>3327</v>
      </c>
      <c r="N586" s="50">
        <v>3266.0866585510571</v>
      </c>
      <c r="O586" s="306">
        <v>3245.8729835723439</v>
      </c>
      <c r="P586" s="50">
        <v>3288.3397038085777</v>
      </c>
      <c r="Q586" s="50">
        <v>3326.0573065826557</v>
      </c>
      <c r="R586" s="50">
        <v>3345.6023600677627</v>
      </c>
      <c r="S586" s="50">
        <v>3319.854227450463</v>
      </c>
      <c r="T586" s="50">
        <v>3247.6172412522124</v>
      </c>
      <c r="U586" s="306">
        <v>3270.3430147026857</v>
      </c>
      <c r="V586" s="50">
        <v>3338.1069519812654</v>
      </c>
      <c r="W586" s="50">
        <v>3401.849405549031</v>
      </c>
      <c r="X586" s="50">
        <v>3447.6364518444079</v>
      </c>
      <c r="Y586" s="50">
        <v>3446.8941113129677</v>
      </c>
      <c r="Z586" s="50">
        <v>3397.3129250717029</v>
      </c>
    </row>
    <row r="587" spans="1:26" x14ac:dyDescent="0.25">
      <c r="A587" t="str">
        <f t="shared" si="18"/>
        <v>28. Verv. machines, apparaten en werktuigen, n.e.g.</v>
      </c>
      <c r="B587">
        <v>28</v>
      </c>
      <c r="C587" s="3" t="s">
        <v>13</v>
      </c>
      <c r="D587" s="50">
        <v>3202</v>
      </c>
      <c r="E587" s="50">
        <v>3100</v>
      </c>
      <c r="F587" s="50">
        <v>2931</v>
      </c>
      <c r="G587" s="50">
        <v>2858</v>
      </c>
      <c r="H587" s="50">
        <v>2897</v>
      </c>
      <c r="I587" s="50">
        <v>2954</v>
      </c>
      <c r="J587" s="50">
        <v>2964</v>
      </c>
      <c r="K587" s="50">
        <v>3071</v>
      </c>
      <c r="L587" s="50">
        <v>3247</v>
      </c>
      <c r="M587" s="50">
        <v>3355</v>
      </c>
      <c r="N587" s="50">
        <v>3442.0069925758135</v>
      </c>
      <c r="O587" s="306">
        <v>3483.3512373517651</v>
      </c>
      <c r="P587" s="50">
        <v>3448.8456269478293</v>
      </c>
      <c r="Q587" s="50">
        <v>3404.6899171466303</v>
      </c>
      <c r="R587" s="50">
        <v>3415.4093439538037</v>
      </c>
      <c r="S587" s="50">
        <v>3352.8773344689316</v>
      </c>
      <c r="T587" s="50">
        <v>3332.1265155936862</v>
      </c>
      <c r="U587" s="306">
        <v>3509.6115727522288</v>
      </c>
      <c r="V587" s="50">
        <v>3501.0420457140558</v>
      </c>
      <c r="W587" s="50">
        <v>3482.273846515342</v>
      </c>
      <c r="X587" s="50">
        <v>3519.5724072679791</v>
      </c>
      <c r="Y587" s="50">
        <v>3481.1809038407937</v>
      </c>
      <c r="Z587" s="50">
        <v>3485.7175702872278</v>
      </c>
    </row>
    <row r="588" spans="1:26" x14ac:dyDescent="0.25">
      <c r="A588" t="str">
        <f t="shared" si="18"/>
        <v>28. Verv. machines, apparaten en werktuigen, n.e.g.</v>
      </c>
      <c r="B588">
        <v>28</v>
      </c>
      <c r="C588" s="3" t="s">
        <v>14</v>
      </c>
      <c r="D588" s="50">
        <v>3573</v>
      </c>
      <c r="E588" s="50">
        <v>3634</v>
      </c>
      <c r="F588" s="50">
        <v>3447</v>
      </c>
      <c r="G588" s="50">
        <v>3393</v>
      </c>
      <c r="H588" s="50">
        <v>3298</v>
      </c>
      <c r="I588" s="50">
        <v>3135</v>
      </c>
      <c r="J588" s="50">
        <v>2957</v>
      </c>
      <c r="K588" s="50">
        <v>2911</v>
      </c>
      <c r="L588" s="50">
        <v>2923</v>
      </c>
      <c r="M588" s="50">
        <v>2994</v>
      </c>
      <c r="N588" s="50">
        <v>3094.1873607325801</v>
      </c>
      <c r="O588" s="306">
        <v>3186.2507836872978</v>
      </c>
      <c r="P588" s="50">
        <v>3273.1017997130793</v>
      </c>
      <c r="Q588" s="50">
        <v>3385.2870651892863</v>
      </c>
      <c r="R588" s="50">
        <v>3444.1533961421737</v>
      </c>
      <c r="S588" s="50">
        <v>3533.4724509761841</v>
      </c>
      <c r="T588" s="50">
        <v>3575.9153484593517</v>
      </c>
      <c r="U588" s="306">
        <v>3210.2713341710983</v>
      </c>
      <c r="V588" s="50">
        <v>3322.6384304243556</v>
      </c>
      <c r="W588" s="50">
        <v>3462.4288545885902</v>
      </c>
      <c r="X588" s="50">
        <v>3549.1930947953324</v>
      </c>
      <c r="Y588" s="50">
        <v>3668.6868004773401</v>
      </c>
      <c r="Z588" s="50">
        <v>3740.743606718579</v>
      </c>
    </row>
    <row r="589" spans="1:26" x14ac:dyDescent="0.25">
      <c r="A589" t="str">
        <f t="shared" si="18"/>
        <v>28. Verv. machines, apparaten en werktuigen, n.e.g.</v>
      </c>
      <c r="B589">
        <v>28</v>
      </c>
      <c r="C589" s="3" t="s">
        <v>15</v>
      </c>
      <c r="D589" s="50">
        <v>3172</v>
      </c>
      <c r="E589" s="50">
        <v>3406</v>
      </c>
      <c r="F589" s="50">
        <v>3508</v>
      </c>
      <c r="G589" s="50">
        <v>3573</v>
      </c>
      <c r="H589" s="50">
        <v>3629</v>
      </c>
      <c r="I589" s="50">
        <v>3624</v>
      </c>
      <c r="J589" s="50">
        <v>3495</v>
      </c>
      <c r="K589" s="50">
        <v>3448</v>
      </c>
      <c r="L589" s="50">
        <v>3480</v>
      </c>
      <c r="M589" s="50">
        <v>3366</v>
      </c>
      <c r="N589" s="50">
        <v>3194.8000211627373</v>
      </c>
      <c r="O589" s="306">
        <v>3098.6586830847664</v>
      </c>
      <c r="P589" s="50">
        <v>3012.0676262725947</v>
      </c>
      <c r="Q589" s="50">
        <v>2983.1499853605374</v>
      </c>
      <c r="R589" s="50">
        <v>3037.1898018317088</v>
      </c>
      <c r="S589" s="50">
        <v>3138.7558290563356</v>
      </c>
      <c r="T589" s="50">
        <v>3231.6798551526999</v>
      </c>
      <c r="U589" s="306">
        <v>3122.0188930563645</v>
      </c>
      <c r="V589" s="50">
        <v>3057.6536455321043</v>
      </c>
      <c r="W589" s="50">
        <v>3051.1281282730201</v>
      </c>
      <c r="X589" s="50">
        <v>3129.817935611753</v>
      </c>
      <c r="Y589" s="50">
        <v>3258.865673849823</v>
      </c>
      <c r="Z589" s="50">
        <v>3380.6409210251754</v>
      </c>
    </row>
    <row r="590" spans="1:26" x14ac:dyDescent="0.25">
      <c r="A590" t="str">
        <f t="shared" si="18"/>
        <v>28. Verv. machines, apparaten en werktuigen, n.e.g.</v>
      </c>
      <c r="B590">
        <v>28</v>
      </c>
      <c r="C590" s="3" t="s">
        <v>16</v>
      </c>
      <c r="D590" s="50">
        <v>1982</v>
      </c>
      <c r="E590" s="50">
        <v>2138</v>
      </c>
      <c r="F590" s="50">
        <v>2262</v>
      </c>
      <c r="G590" s="50">
        <v>2495</v>
      </c>
      <c r="H590" s="50">
        <v>2765</v>
      </c>
      <c r="I590" s="50">
        <v>3049</v>
      </c>
      <c r="J590" s="50">
        <v>3165</v>
      </c>
      <c r="K590" s="50">
        <v>3273</v>
      </c>
      <c r="L590" s="50">
        <v>3507</v>
      </c>
      <c r="M590" s="50">
        <v>3556</v>
      </c>
      <c r="N590" s="50">
        <v>3464.1934819760531</v>
      </c>
      <c r="O590" s="306">
        <v>3375.1712125903368</v>
      </c>
      <c r="P590" s="50">
        <v>3336.7743469818338</v>
      </c>
      <c r="Q590" s="50">
        <v>3265.8519310934453</v>
      </c>
      <c r="R590" s="50">
        <v>3151.3846285910367</v>
      </c>
      <c r="S590" s="50">
        <v>2990.1410135718752</v>
      </c>
      <c r="T590" s="50">
        <v>2893.7439400187868</v>
      </c>
      <c r="U590" s="306">
        <v>3400.6159989576154</v>
      </c>
      <c r="V590" s="50">
        <v>3387.2746273604603</v>
      </c>
      <c r="W590" s="50">
        <v>3340.2721078838686</v>
      </c>
      <c r="X590" s="50">
        <v>3247.4954731597418</v>
      </c>
      <c r="Y590" s="50">
        <v>3104.5638589955461</v>
      </c>
      <c r="Z590" s="50">
        <v>3027.128186289322</v>
      </c>
    </row>
    <row r="591" spans="1:26" x14ac:dyDescent="0.25">
      <c r="A591" t="str">
        <f t="shared" si="18"/>
        <v>28. Verv. machines, apparaten en werktuigen, n.e.g.</v>
      </c>
      <c r="B591">
        <v>28</v>
      </c>
      <c r="C591" s="3" t="s">
        <v>17</v>
      </c>
      <c r="D591" s="50">
        <v>505</v>
      </c>
      <c r="E591" s="50">
        <v>585</v>
      </c>
      <c r="F591" s="50">
        <v>651</v>
      </c>
      <c r="G591" s="50">
        <v>731</v>
      </c>
      <c r="H591" s="50">
        <v>808</v>
      </c>
      <c r="I591" s="50">
        <v>892</v>
      </c>
      <c r="J591" s="50">
        <v>968</v>
      </c>
      <c r="K591" s="50">
        <v>1049</v>
      </c>
      <c r="L591" s="50">
        <v>1134</v>
      </c>
      <c r="M591" s="50">
        <v>1222</v>
      </c>
      <c r="N591" s="50">
        <v>1436.2174491795756</v>
      </c>
      <c r="O591" s="306">
        <v>1543.3175793420182</v>
      </c>
      <c r="P591" s="50">
        <v>1617.5235256523486</v>
      </c>
      <c r="Q591" s="50">
        <v>1652.0684615060379</v>
      </c>
      <c r="R591" s="50">
        <v>1620.788115749509</v>
      </c>
      <c r="S591" s="50">
        <v>1593.0270483470395</v>
      </c>
      <c r="T591" s="50">
        <v>1543.2009527341422</v>
      </c>
      <c r="U591" s="306">
        <v>1554.9523627736667</v>
      </c>
      <c r="V591" s="50">
        <v>1642.0038719599593</v>
      </c>
      <c r="W591" s="50">
        <v>1689.7147570421614</v>
      </c>
      <c r="X591" s="50">
        <v>1670.2188685869532</v>
      </c>
      <c r="Y591" s="50">
        <v>1653.9869451818042</v>
      </c>
      <c r="Z591" s="50">
        <v>1614.3332644351838</v>
      </c>
    </row>
    <row r="592" spans="1:26" x14ac:dyDescent="0.25">
      <c r="A592" t="str">
        <f t="shared" si="18"/>
        <v>28. Verv. machines, apparaten en werktuigen, n.e.g.</v>
      </c>
      <c r="B592">
        <v>28</v>
      </c>
      <c r="C592" s="3" t="s">
        <v>156</v>
      </c>
      <c r="D592" s="50">
        <v>77</v>
      </c>
      <c r="E592" s="50">
        <v>78</v>
      </c>
      <c r="F592" s="50">
        <v>71</v>
      </c>
      <c r="G592" s="50">
        <v>75</v>
      </c>
      <c r="H592" s="50">
        <v>78</v>
      </c>
      <c r="I592" s="50">
        <v>76</v>
      </c>
      <c r="J592" s="50">
        <v>87</v>
      </c>
      <c r="K592" s="50">
        <v>76</v>
      </c>
      <c r="L592" s="50">
        <v>92</v>
      </c>
      <c r="M592" s="50">
        <v>99</v>
      </c>
      <c r="N592" s="50">
        <v>105.88942415570278</v>
      </c>
      <c r="O592" s="306">
        <v>188.10703960209972</v>
      </c>
      <c r="P592" s="50">
        <v>210.68491814501192</v>
      </c>
      <c r="Q592" s="50">
        <v>236.0400695136947</v>
      </c>
      <c r="R592" s="50">
        <v>278.56630134574567</v>
      </c>
      <c r="S592" s="50">
        <v>321.57272989371955</v>
      </c>
      <c r="T592" s="50">
        <v>451.58492481247794</v>
      </c>
      <c r="U592" s="306">
        <v>189.52514349531918</v>
      </c>
      <c r="V592" s="50">
        <v>213.87352076882877</v>
      </c>
      <c r="W592" s="50">
        <v>241.41880194659828</v>
      </c>
      <c r="X592" s="50">
        <v>287.06200899368531</v>
      </c>
      <c r="Y592" s="50">
        <v>333.8782588296753</v>
      </c>
      <c r="Z592" s="50">
        <v>472.4002823810049</v>
      </c>
    </row>
    <row r="593" spans="1:26" x14ac:dyDescent="0.25">
      <c r="A593" t="str">
        <f t="shared" si="18"/>
        <v>28. Verv. machines, apparaten en werktuigen, n.e.g.</v>
      </c>
      <c r="B593">
        <v>28</v>
      </c>
      <c r="C593" s="3" t="s">
        <v>6</v>
      </c>
      <c r="D593" s="50">
        <v>2564</v>
      </c>
      <c r="E593" s="50">
        <v>2801</v>
      </c>
      <c r="F593" s="50">
        <v>2984</v>
      </c>
      <c r="G593" s="50">
        <v>3301</v>
      </c>
      <c r="H593" s="50">
        <v>3651</v>
      </c>
      <c r="I593" s="50">
        <v>4017</v>
      </c>
      <c r="J593" s="50">
        <v>4220</v>
      </c>
      <c r="K593" s="50">
        <v>4398</v>
      </c>
      <c r="L593" s="50">
        <v>4733</v>
      </c>
      <c r="M593" s="50">
        <v>4877</v>
      </c>
      <c r="N593" s="50">
        <v>5006.3003553113313</v>
      </c>
      <c r="O593" s="306">
        <v>5106.5958315344551</v>
      </c>
      <c r="P593" s="50">
        <v>5164.9827907791941</v>
      </c>
      <c r="Q593" s="50">
        <v>5153.9604621131784</v>
      </c>
      <c r="R593" s="50">
        <v>5050.7390456862913</v>
      </c>
      <c r="S593" s="50">
        <v>4904.7407918126346</v>
      </c>
      <c r="T593" s="50">
        <v>4888.529817565407</v>
      </c>
      <c r="U593" s="306">
        <v>5145.0935052266013</v>
      </c>
      <c r="V593" s="50">
        <v>5243.1520200892483</v>
      </c>
      <c r="W593" s="50">
        <v>5271.405666872628</v>
      </c>
      <c r="X593" s="50">
        <v>5204.7763507403806</v>
      </c>
      <c r="Y593" s="50">
        <v>5092.4290630070254</v>
      </c>
      <c r="Z593" s="50">
        <v>5113.8617331055111</v>
      </c>
    </row>
    <row r="594" spans="1:26" x14ac:dyDescent="0.25">
      <c r="A594" t="str">
        <f t="shared" si="18"/>
        <v>28. Verv. machines, apparaten en werktuigen, n.e.g.</v>
      </c>
      <c r="B594">
        <v>28</v>
      </c>
      <c r="C594" s="3" t="s">
        <v>157</v>
      </c>
      <c r="D594" s="207">
        <v>1.0158031188300918</v>
      </c>
      <c r="E594" s="206"/>
      <c r="F594" s="206"/>
      <c r="G594" s="206"/>
      <c r="H594" s="206"/>
      <c r="I594" s="206"/>
      <c r="J594" s="206"/>
      <c r="K594" s="206"/>
      <c r="L594" s="206"/>
      <c r="M594" s="206"/>
      <c r="N594" s="206"/>
      <c r="O594" s="308"/>
      <c r="P594" s="206"/>
      <c r="Q594" s="206"/>
      <c r="R594" s="206"/>
      <c r="S594" s="206"/>
      <c r="T594" s="206"/>
      <c r="U594" s="308"/>
      <c r="V594" s="206"/>
      <c r="W594" s="206"/>
      <c r="X594" s="206"/>
      <c r="Y594" s="206"/>
      <c r="Z594" s="206"/>
    </row>
    <row r="595" spans="1:26" x14ac:dyDescent="0.25">
      <c r="A595" t="str">
        <f t="shared" si="18"/>
        <v>28. Verv. machines, apparaten en werktuigen, n.e.g.</v>
      </c>
      <c r="B595">
        <v>28</v>
      </c>
      <c r="C595" s="3" t="s">
        <v>158</v>
      </c>
      <c r="D595" s="206"/>
      <c r="E595" s="207">
        <v>-1.0140621189529408E-3</v>
      </c>
      <c r="F595" s="207">
        <v>1.8546991099874066E-2</v>
      </c>
      <c r="G595" s="207">
        <v>4.5399629779099282E-3</v>
      </c>
      <c r="H595" s="207">
        <v>-1.2728837454238251E-2</v>
      </c>
      <c r="I595" s="207">
        <v>4.2862156510032889E-3</v>
      </c>
      <c r="J595" s="207">
        <v>1.8406101919912876E-2</v>
      </c>
      <c r="K595" s="207">
        <v>-4.6698810338974273E-4</v>
      </c>
      <c r="L595" s="207">
        <v>-1.6322220228014994E-2</v>
      </c>
      <c r="M595" s="207">
        <v>2.2857652368173387E-3</v>
      </c>
      <c r="N595" s="207">
        <v>2.2630567870002227E-2</v>
      </c>
      <c r="O595" s="307">
        <v>4.1658948618082947E-3</v>
      </c>
      <c r="P595" s="207">
        <v>4.1658948618082947E-3</v>
      </c>
      <c r="Q595" s="207">
        <v>4.1658948618084057E-3</v>
      </c>
      <c r="R595" s="207">
        <v>4.1658948618084057E-3</v>
      </c>
      <c r="S595" s="207">
        <v>4.1658948618080727E-3</v>
      </c>
      <c r="T595" s="207">
        <v>4.1658948618085168E-3</v>
      </c>
      <c r="U595" s="307">
        <v>3.6832562374300437E-4</v>
      </c>
      <c r="V595" s="207">
        <v>3.6832562374322642E-4</v>
      </c>
      <c r="W595" s="207">
        <v>3.6832562374311539E-4</v>
      </c>
      <c r="X595" s="207">
        <v>3.6832562374300437E-4</v>
      </c>
      <c r="Y595" s="207">
        <v>3.6832562374322642E-4</v>
      </c>
      <c r="Z595" s="207">
        <v>3.6832562374300437E-4</v>
      </c>
    </row>
    <row r="596" spans="1:26" x14ac:dyDescent="0.25">
      <c r="A596" t="str">
        <f t="shared" si="18"/>
        <v>28. Verv. machines, apparaten en werktuigen, n.e.g.</v>
      </c>
      <c r="B596">
        <v>28</v>
      </c>
      <c r="C596" s="3" t="s">
        <v>159</v>
      </c>
      <c r="D596" s="208"/>
      <c r="E596" s="50">
        <v>39.240846863421268</v>
      </c>
      <c r="F596" s="50">
        <v>38.895044917664201</v>
      </c>
      <c r="G596" s="50">
        <v>37.788489696029032</v>
      </c>
      <c r="H596" s="50">
        <v>33.657855388834442</v>
      </c>
      <c r="I596" s="50">
        <v>51.632809050354027</v>
      </c>
      <c r="J596" s="50">
        <v>47.251339348796677</v>
      </c>
      <c r="K596" s="50">
        <v>33.606313668393057</v>
      </c>
      <c r="L596" s="50">
        <v>46.204786069605795</v>
      </c>
      <c r="M596" s="50">
        <v>66.651356081361783</v>
      </c>
      <c r="N596" s="50">
        <v>69.499628450007663</v>
      </c>
      <c r="O596" s="306">
        <v>41.23395125609823</v>
      </c>
      <c r="P596" s="50">
        <v>42.688731956042666</v>
      </c>
      <c r="Q596" s="50">
        <v>44.895170828492432</v>
      </c>
      <c r="R596" s="50">
        <v>47.03437501027949</v>
      </c>
      <c r="S596" s="50">
        <v>49.005414447558238</v>
      </c>
      <c r="T596" s="50">
        <v>50.96151476601004</v>
      </c>
      <c r="U596" s="306">
        <v>40.906333093206136</v>
      </c>
      <c r="V596" s="50">
        <v>42.668820449888408</v>
      </c>
      <c r="W596" s="50">
        <v>45.212528615687162</v>
      </c>
      <c r="X596" s="50">
        <v>47.723944420937315</v>
      </c>
      <c r="Y596" s="50">
        <v>50.098740269810015</v>
      </c>
      <c r="Z596" s="50">
        <v>52.491242524963489</v>
      </c>
    </row>
    <row r="597" spans="1:26" x14ac:dyDescent="0.25">
      <c r="A597" t="str">
        <f t="shared" si="18"/>
        <v>28. Verv. machines, apparaten en werktuigen, n.e.g.</v>
      </c>
      <c r="B597">
        <v>28</v>
      </c>
      <c r="C597" s="3" t="s">
        <v>160</v>
      </c>
      <c r="D597" s="208"/>
      <c r="E597" s="50">
        <v>384.54235399011162</v>
      </c>
      <c r="F597" s="50">
        <v>382.89990066527446</v>
      </c>
      <c r="G597" s="50">
        <v>345.55162047114152</v>
      </c>
      <c r="H597" s="50">
        <v>310.11852819473876</v>
      </c>
      <c r="I597" s="50">
        <v>391.02515573145797</v>
      </c>
      <c r="J597" s="50">
        <v>419.68571641587289</v>
      </c>
      <c r="K597" s="50">
        <v>348.92737874162134</v>
      </c>
      <c r="L597" s="50">
        <v>336.1927137613597</v>
      </c>
      <c r="M597" s="50">
        <v>409.35695560676913</v>
      </c>
      <c r="N597" s="50">
        <v>459.31872091349788</v>
      </c>
      <c r="O597" s="306">
        <v>336.38826682624426</v>
      </c>
      <c r="P597" s="50">
        <v>348.25642748897491</v>
      </c>
      <c r="Q597" s="50">
        <v>366.2566463753875</v>
      </c>
      <c r="R597" s="50">
        <v>383.70836189567439</v>
      </c>
      <c r="S597" s="50">
        <v>399.78818252781195</v>
      </c>
      <c r="T597" s="50">
        <v>415.74612921537238</v>
      </c>
      <c r="U597" s="306">
        <v>331.20109183068058</v>
      </c>
      <c r="V597" s="50">
        <v>345.47119850440481</v>
      </c>
      <c r="W597" s="50">
        <v>366.06651610208706</v>
      </c>
      <c r="X597" s="50">
        <v>386.40037626120801</v>
      </c>
      <c r="Y597" s="50">
        <v>405.62808303779627</v>
      </c>
      <c r="Z597" s="50">
        <v>424.99915101665135</v>
      </c>
    </row>
    <row r="598" spans="1:26" x14ac:dyDescent="0.25">
      <c r="A598" t="str">
        <f t="shared" si="18"/>
        <v>28. Verv. machines, apparaten en werktuigen, n.e.g.</v>
      </c>
      <c r="B598">
        <v>28</v>
      </c>
      <c r="C598" s="3" t="s">
        <v>161</v>
      </c>
      <c r="D598" s="208"/>
      <c r="E598" s="50">
        <v>456.00870248360195</v>
      </c>
      <c r="F598" s="50">
        <v>502.51960677905754</v>
      </c>
      <c r="G598" s="50">
        <v>444.72010216010693</v>
      </c>
      <c r="H598" s="50">
        <v>391.01215447322539</v>
      </c>
      <c r="I598" s="50">
        <v>464.86776999887553</v>
      </c>
      <c r="J598" s="50">
        <v>503.15137788889649</v>
      </c>
      <c r="K598" s="50">
        <v>428.28454619690439</v>
      </c>
      <c r="L598" s="50">
        <v>395.40541593263754</v>
      </c>
      <c r="M598" s="50">
        <v>473.80333381349658</v>
      </c>
      <c r="N598" s="50">
        <v>526.77792371413409</v>
      </c>
      <c r="O598" s="306">
        <v>407.88557357030777</v>
      </c>
      <c r="P598" s="50">
        <v>422.27624053623657</v>
      </c>
      <c r="Q598" s="50">
        <v>444.10229788997862</v>
      </c>
      <c r="R598" s="50">
        <v>465.26327077984143</v>
      </c>
      <c r="S598" s="50">
        <v>484.76076075869008</v>
      </c>
      <c r="T598" s="50">
        <v>504.11047321766313</v>
      </c>
      <c r="U598" s="306">
        <v>398.14855911874474</v>
      </c>
      <c r="V598" s="50">
        <v>415.30315960393511</v>
      </c>
      <c r="W598" s="50">
        <v>440.0615200935863</v>
      </c>
      <c r="X598" s="50">
        <v>464.5055733390837</v>
      </c>
      <c r="Y598" s="50">
        <v>487.61988043856059</v>
      </c>
      <c r="Z598" s="50">
        <v>510.90652711518214</v>
      </c>
    </row>
    <row r="599" spans="1:26" x14ac:dyDescent="0.25">
      <c r="A599" t="str">
        <f t="shared" si="18"/>
        <v>28. Verv. machines, apparaten en werktuigen, n.e.g.</v>
      </c>
      <c r="B599">
        <v>28</v>
      </c>
      <c r="C599" s="3" t="s">
        <v>162</v>
      </c>
      <c r="D599" s="208"/>
      <c r="E599" s="50">
        <v>397.5268498419976</v>
      </c>
      <c r="F599" s="50">
        <v>472.87690416709881</v>
      </c>
      <c r="G599" s="50">
        <v>397.71953585884404</v>
      </c>
      <c r="H599" s="50">
        <v>332.98306001140753</v>
      </c>
      <c r="I599" s="50">
        <v>388.36905580841102</v>
      </c>
      <c r="J599" s="50">
        <v>424.43368142974288</v>
      </c>
      <c r="K599" s="50">
        <v>361.10519005895321</v>
      </c>
      <c r="L599" s="50">
        <v>322.50211872971283</v>
      </c>
      <c r="M599" s="50">
        <v>398.89267668509734</v>
      </c>
      <c r="N599" s="50">
        <v>469.52679903860053</v>
      </c>
      <c r="O599" s="306">
        <v>406.2000226879739</v>
      </c>
      <c r="P599" s="50">
        <v>397.36148237195079</v>
      </c>
      <c r="Q599" s="50">
        <v>385.87742269909666</v>
      </c>
      <c r="R599" s="50">
        <v>375.49489448581772</v>
      </c>
      <c r="S599" s="50">
        <v>370.5973480977882</v>
      </c>
      <c r="T599" s="50">
        <v>376.53196316156169</v>
      </c>
      <c r="U599" s="306">
        <v>393.91899377182187</v>
      </c>
      <c r="V599" s="50">
        <v>388.25274167255719</v>
      </c>
      <c r="W599" s="50">
        <v>379.87430520146</v>
      </c>
      <c r="X599" s="50">
        <v>372.44004586797206</v>
      </c>
      <c r="Y599" s="50">
        <v>370.35347833911243</v>
      </c>
      <c r="Z599" s="50">
        <v>379.12092448345891</v>
      </c>
    </row>
    <row r="600" spans="1:26" x14ac:dyDescent="0.25">
      <c r="A600" t="str">
        <f t="shared" si="18"/>
        <v>28. Verv. machines, apparaten en werktuigen, n.e.g.</v>
      </c>
      <c r="B600">
        <v>28</v>
      </c>
      <c r="C600" s="3" t="s">
        <v>163</v>
      </c>
      <c r="D600" s="208"/>
      <c r="E600" s="50">
        <v>271.76909976279018</v>
      </c>
      <c r="F600" s="50">
        <v>342.05889057666218</v>
      </c>
      <c r="G600" s="50">
        <v>294.83404712461339</v>
      </c>
      <c r="H600" s="50">
        <v>249.18934083458279</v>
      </c>
      <c r="I600" s="50">
        <v>317.53709570315317</v>
      </c>
      <c r="J600" s="50">
        <v>362.03619866709403</v>
      </c>
      <c r="K600" s="50">
        <v>295.35714205448357</v>
      </c>
      <c r="L600" s="50">
        <v>242.19460943623159</v>
      </c>
      <c r="M600" s="50">
        <v>310.464494776739</v>
      </c>
      <c r="N600" s="50">
        <v>381.16678631878841</v>
      </c>
      <c r="O600" s="306">
        <v>313.88086183660897</v>
      </c>
      <c r="P600" s="50">
        <v>311.93826619035065</v>
      </c>
      <c r="Q600" s="50">
        <v>316.01944716949771</v>
      </c>
      <c r="R600" s="50">
        <v>319.64422351587626</v>
      </c>
      <c r="S600" s="50">
        <v>321.52256260295547</v>
      </c>
      <c r="T600" s="50">
        <v>319.04808874432803</v>
      </c>
      <c r="U600" s="306">
        <v>301.47767161324003</v>
      </c>
      <c r="V600" s="50">
        <v>301.87055657812374</v>
      </c>
      <c r="W600" s="50">
        <v>308.12553881400657</v>
      </c>
      <c r="X600" s="50">
        <v>314.00931609658761</v>
      </c>
      <c r="Y600" s="50">
        <v>318.23571103042696</v>
      </c>
      <c r="Z600" s="50">
        <v>318.16718893705894</v>
      </c>
    </row>
    <row r="601" spans="1:26" x14ac:dyDescent="0.25">
      <c r="A601" t="str">
        <f t="shared" si="18"/>
        <v>28. Verv. machines, apparaten en werktuigen, n.e.g.</v>
      </c>
      <c r="B601">
        <v>28</v>
      </c>
      <c r="C601" s="3" t="s">
        <v>164</v>
      </c>
      <c r="D601" s="208"/>
      <c r="E601" s="50">
        <v>244.3449597614387</v>
      </c>
      <c r="F601" s="50">
        <v>297.20059391667104</v>
      </c>
      <c r="G601" s="50">
        <v>239.94376856476916</v>
      </c>
      <c r="H601" s="50">
        <v>184.61345535165208</v>
      </c>
      <c r="I601" s="50">
        <v>236.42528209771683</v>
      </c>
      <c r="J601" s="50">
        <v>282.78721801718376</v>
      </c>
      <c r="K601" s="50">
        <v>227.80468188959475</v>
      </c>
      <c r="L601" s="50">
        <v>187.33698230821292</v>
      </c>
      <c r="M601" s="50">
        <v>258.4934539605357</v>
      </c>
      <c r="N601" s="50">
        <v>335.34813960908042</v>
      </c>
      <c r="O601" s="306">
        <v>280.48936698085458</v>
      </c>
      <c r="P601" s="50">
        <v>283.85851209605084</v>
      </c>
      <c r="Q601" s="50">
        <v>281.04664772727926</v>
      </c>
      <c r="R601" s="50">
        <v>277.44839614980054</v>
      </c>
      <c r="S601" s="50">
        <v>278.32192291660346</v>
      </c>
      <c r="T601" s="50">
        <v>273.22618551854498</v>
      </c>
      <c r="U601" s="306">
        <v>267.41810710864308</v>
      </c>
      <c r="V601" s="50">
        <v>272.67047553835539</v>
      </c>
      <c r="W601" s="50">
        <v>272.00468761162864</v>
      </c>
      <c r="X601" s="50">
        <v>270.54653941077231</v>
      </c>
      <c r="Y601" s="50">
        <v>273.44435761272939</v>
      </c>
      <c r="Z601" s="50">
        <v>270.46162596874956</v>
      </c>
    </row>
    <row r="602" spans="1:26" x14ac:dyDescent="0.25">
      <c r="A602" t="str">
        <f t="shared" si="18"/>
        <v>28. Verv. machines, apparaten en werktuigen, n.e.g.</v>
      </c>
      <c r="B602">
        <v>28</v>
      </c>
      <c r="C602" s="3" t="s">
        <v>165</v>
      </c>
      <c r="D602" s="208"/>
      <c r="E602" s="50">
        <v>229.59725813766963</v>
      </c>
      <c r="F602" s="50">
        <v>304.60192199343658</v>
      </c>
      <c r="G602" s="50">
        <v>240.64535389610913</v>
      </c>
      <c r="H602" s="50">
        <v>178.28241292440828</v>
      </c>
      <c r="I602" s="50">
        <v>229.40636068034345</v>
      </c>
      <c r="J602" s="50">
        <v>262.33404864796086</v>
      </c>
      <c r="K602" s="50">
        <v>191.63143766617236</v>
      </c>
      <c r="L602" s="50">
        <v>142.49577946317589</v>
      </c>
      <c r="M602" s="50">
        <v>197.47433057961462</v>
      </c>
      <c r="N602" s="50">
        <v>263.18334344754828</v>
      </c>
      <c r="O602" s="306">
        <v>214.8570141188232</v>
      </c>
      <c r="P602" s="50">
        <v>221.24979834922794</v>
      </c>
      <c r="Q602" s="50">
        <v>227.28063869629361</v>
      </c>
      <c r="R602" s="50">
        <v>235.07066184558298</v>
      </c>
      <c r="S602" s="50">
        <v>239.15827601567958</v>
      </c>
      <c r="T602" s="50">
        <v>245.36049430055166</v>
      </c>
      <c r="U602" s="306">
        <v>203.10662338089472</v>
      </c>
      <c r="V602" s="50">
        <v>210.72653165566541</v>
      </c>
      <c r="W602" s="50">
        <v>218.10245910878209</v>
      </c>
      <c r="X602" s="50">
        <v>227.27849071995684</v>
      </c>
      <c r="Y602" s="50">
        <v>232.97381223869979</v>
      </c>
      <c r="Z602" s="50">
        <v>240.81753992770257</v>
      </c>
    </row>
    <row r="603" spans="1:26" x14ac:dyDescent="0.25">
      <c r="A603" t="str">
        <f t="shared" si="18"/>
        <v>28. Verv. machines, apparaten en werktuigen, n.e.g.</v>
      </c>
      <c r="B603">
        <v>28</v>
      </c>
      <c r="C603" s="3" t="s">
        <v>166</v>
      </c>
      <c r="D603" s="206"/>
      <c r="E603" s="50">
        <v>154.44232152720957</v>
      </c>
      <c r="F603" s="50">
        <v>232.4605548048367</v>
      </c>
      <c r="G603" s="50">
        <v>190.28543174138738</v>
      </c>
      <c r="H603" s="50">
        <v>132.10982109925757</v>
      </c>
      <c r="I603" s="50">
        <v>195.92801976180027</v>
      </c>
      <c r="J603" s="50">
        <v>246.82853992912194</v>
      </c>
      <c r="K603" s="50">
        <v>172.08097505185791</v>
      </c>
      <c r="L603" s="50">
        <v>115.09802715326383</v>
      </c>
      <c r="M603" s="50">
        <v>180.92201171847444</v>
      </c>
      <c r="N603" s="50">
        <v>243.47586182547991</v>
      </c>
      <c r="O603" s="306">
        <v>172.10136427691299</v>
      </c>
      <c r="P603" s="50">
        <v>166.92230601441653</v>
      </c>
      <c r="Q603" s="50">
        <v>162.25771389195572</v>
      </c>
      <c r="R603" s="50">
        <v>160.6999433211318</v>
      </c>
      <c r="S603" s="50">
        <v>163.61102572953075</v>
      </c>
      <c r="T603" s="50">
        <v>169.08230772958129</v>
      </c>
      <c r="U603" s="306">
        <v>159.96888999477505</v>
      </c>
      <c r="V603" s="50">
        <v>156.32461924273454</v>
      </c>
      <c r="W603" s="50">
        <v>153.10174546894865</v>
      </c>
      <c r="X603" s="50">
        <v>152.77500209043865</v>
      </c>
      <c r="Y603" s="50">
        <v>156.71513012677838</v>
      </c>
      <c r="Z603" s="50">
        <v>163.1767625624652</v>
      </c>
    </row>
    <row r="604" spans="1:26" x14ac:dyDescent="0.25">
      <c r="A604" t="str">
        <f t="shared" si="18"/>
        <v>28. Verv. machines, apparaten en werktuigen, n.e.g.</v>
      </c>
      <c r="B604">
        <v>28</v>
      </c>
      <c r="C604" s="3" t="s">
        <v>167</v>
      </c>
      <c r="D604" s="206"/>
      <c r="E604" s="50">
        <v>149.91315354402687</v>
      </c>
      <c r="F604" s="50">
        <v>203.53410608918284</v>
      </c>
      <c r="G604" s="50">
        <v>183.65480583700935</v>
      </c>
      <c r="H604" s="50">
        <v>159.48673043873916</v>
      </c>
      <c r="I604" s="50">
        <v>223.79243733223083</v>
      </c>
      <c r="J604" s="50">
        <v>289.83024622702351</v>
      </c>
      <c r="K604" s="50">
        <v>241.12358359167177</v>
      </c>
      <c r="L604" s="50">
        <v>197.4573226006645</v>
      </c>
      <c r="M604" s="50">
        <v>276.83254977326669</v>
      </c>
      <c r="N604" s="50">
        <v>353.04658779398369</v>
      </c>
      <c r="O604" s="306">
        <v>279.96665846178502</v>
      </c>
      <c r="P604" s="50">
        <v>272.77212171945877</v>
      </c>
      <c r="Q604" s="50">
        <v>269.66899188108567</v>
      </c>
      <c r="R604" s="50">
        <v>263.93723587795881</v>
      </c>
      <c r="S604" s="50">
        <v>254.68630103512288</v>
      </c>
      <c r="T604" s="50">
        <v>241.65503233431753</v>
      </c>
      <c r="U604" s="306">
        <v>266.81114385992646</v>
      </c>
      <c r="V604" s="50">
        <v>261.91442517024012</v>
      </c>
      <c r="W604" s="50">
        <v>260.88687672786267</v>
      </c>
      <c r="X604" s="50">
        <v>257.26675676311532</v>
      </c>
      <c r="Y604" s="50">
        <v>250.12112815922561</v>
      </c>
      <c r="Z604" s="50">
        <v>239.1125780689045</v>
      </c>
    </row>
    <row r="605" spans="1:26" x14ac:dyDescent="0.25">
      <c r="A605" t="str">
        <f t="shared" si="18"/>
        <v>28. Verv. machines, apparaten en werktuigen, n.e.g.</v>
      </c>
      <c r="B605">
        <v>28</v>
      </c>
      <c r="C605" s="3" t="s">
        <v>168</v>
      </c>
      <c r="D605" s="206"/>
      <c r="E605" s="50">
        <v>114.28731991215898</v>
      </c>
      <c r="F605" s="50">
        <v>143.83545801145539</v>
      </c>
      <c r="G605" s="50">
        <v>150.94447283868246</v>
      </c>
      <c r="H605" s="50">
        <v>156.87022369681378</v>
      </c>
      <c r="I605" s="50">
        <v>187.14233629757899</v>
      </c>
      <c r="J605" s="50">
        <v>219.1926662467194</v>
      </c>
      <c r="K605" s="50">
        <v>219.59912343908476</v>
      </c>
      <c r="L605" s="50">
        <v>221.34253142647464</v>
      </c>
      <c r="M605" s="50">
        <v>260.37927309349948</v>
      </c>
      <c r="N605" s="50">
        <v>305.44642088147009</v>
      </c>
      <c r="O605" s="306">
        <v>332.47210515188982</v>
      </c>
      <c r="P605" s="50">
        <v>357.26487295838683</v>
      </c>
      <c r="Q605" s="50">
        <v>374.44291741027479</v>
      </c>
      <c r="R605" s="50">
        <v>382.43977579141614</v>
      </c>
      <c r="S605" s="50">
        <v>375.19864220854976</v>
      </c>
      <c r="T605" s="50">
        <v>368.77219158588537</v>
      </c>
      <c r="U605" s="306">
        <v>327.01796994771286</v>
      </c>
      <c r="V605" s="50">
        <v>354.05318695307483</v>
      </c>
      <c r="W605" s="50">
        <v>373.87428565316895</v>
      </c>
      <c r="X605" s="50">
        <v>384.73776373784392</v>
      </c>
      <c r="Y605" s="50">
        <v>380.29866862129967</v>
      </c>
      <c r="Z605" s="50">
        <v>376.60275847668242</v>
      </c>
    </row>
    <row r="606" spans="1:26" x14ac:dyDescent="0.25">
      <c r="A606" t="str">
        <f t="shared" si="18"/>
        <v>28. Verv. machines, apparaten en werktuigen, n.e.g.</v>
      </c>
      <c r="B606">
        <v>28</v>
      </c>
      <c r="C606" s="3" t="s">
        <v>169</v>
      </c>
      <c r="D606" s="206"/>
      <c r="E606" s="50">
        <v>20.107479137456888</v>
      </c>
      <c r="F606" s="50">
        <v>21.894377381219641</v>
      </c>
      <c r="G606" s="50">
        <v>18.934998363168681</v>
      </c>
      <c r="H606" s="50">
        <v>18.706598801921999</v>
      </c>
      <c r="I606" s="50">
        <v>20.782036896207721</v>
      </c>
      <c r="J606" s="50">
        <v>21.322275511716445</v>
      </c>
      <c r="K606" s="50">
        <v>22.766435503753339</v>
      </c>
      <c r="L606" s="50">
        <v>18.68292302847393</v>
      </c>
      <c r="M606" s="50">
        <v>24.328104644601435</v>
      </c>
      <c r="N606" s="50">
        <v>28.193291545636846</v>
      </c>
      <c r="O606" s="306">
        <v>28.200053143507983</v>
      </c>
      <c r="P606" s="50">
        <v>50.095923702891213</v>
      </c>
      <c r="Q606" s="50">
        <v>56.10877512648171</v>
      </c>
      <c r="R606" s="50">
        <v>62.861258877901143</v>
      </c>
      <c r="S606" s="50">
        <v>74.186676946976391</v>
      </c>
      <c r="T606" s="50">
        <v>85.639979108503354</v>
      </c>
      <c r="U606" s="306">
        <v>27.797930723697835</v>
      </c>
      <c r="V606" s="50">
        <v>49.753852674984479</v>
      </c>
      <c r="W606" s="50">
        <v>56.14575167793155</v>
      </c>
      <c r="X606" s="50">
        <v>63.376897035927854</v>
      </c>
      <c r="Y606" s="50">
        <v>75.359082392197891</v>
      </c>
      <c r="Z606" s="50">
        <v>87.649213158898121</v>
      </c>
    </row>
    <row r="607" spans="1:26" x14ac:dyDescent="0.25">
      <c r="A607" t="str">
        <f t="shared" si="18"/>
        <v>28. Verv. machines, apparaten en werktuigen, n.e.g.</v>
      </c>
      <c r="B607">
        <v>28</v>
      </c>
      <c r="C607" s="3" t="s">
        <v>26</v>
      </c>
      <c r="D607" s="208"/>
      <c r="E607" s="50">
        <v>284.30795259364271</v>
      </c>
      <c r="F607" s="50">
        <v>369.26394148185784</v>
      </c>
      <c r="G607" s="50">
        <v>353.53427703886052</v>
      </c>
      <c r="H607" s="50">
        <v>335.06355293747492</v>
      </c>
      <c r="I607" s="50">
        <v>431.71681052601753</v>
      </c>
      <c r="J607" s="50">
        <v>530.34518798545935</v>
      </c>
      <c r="K607" s="50">
        <v>483.48914253450982</v>
      </c>
      <c r="L607" s="50">
        <v>437.48277705561304</v>
      </c>
      <c r="M607" s="50">
        <v>561.53992751136764</v>
      </c>
      <c r="N607" s="50">
        <v>686.68630022109062</v>
      </c>
      <c r="O607" s="306">
        <v>640.63881675718278</v>
      </c>
      <c r="P607" s="50">
        <v>680.13291838073678</v>
      </c>
      <c r="Q607" s="50">
        <v>700.22068441784222</v>
      </c>
      <c r="R607" s="50">
        <v>709.2382705472761</v>
      </c>
      <c r="S607" s="50">
        <v>704.07162019064901</v>
      </c>
      <c r="T607" s="50">
        <v>696.06720302870622</v>
      </c>
      <c r="U607" s="306">
        <v>621.62704453133711</v>
      </c>
      <c r="V607" s="50">
        <v>665.72146479829939</v>
      </c>
      <c r="W607" s="50">
        <v>690.90691405896325</v>
      </c>
      <c r="X607" s="50">
        <v>705.38141753688706</v>
      </c>
      <c r="Y607" s="50">
        <v>705.77887917272324</v>
      </c>
      <c r="Z607" s="50">
        <v>703.36454970448506</v>
      </c>
    </row>
    <row r="608" spans="1:26" x14ac:dyDescent="0.25">
      <c r="A608" t="str">
        <f t="shared" si="18"/>
        <v>28. Verv. machines, apparaten en werktuigen, n.e.g.</v>
      </c>
      <c r="B608">
        <v>28</v>
      </c>
      <c r="C608" s="3" t="s">
        <v>19</v>
      </c>
      <c r="D608" s="208"/>
      <c r="E608" s="50">
        <v>2461.7803449618832</v>
      </c>
      <c r="F608" s="50">
        <v>2942.7773593025595</v>
      </c>
      <c r="G608" s="50">
        <v>2545.0226265518613</v>
      </c>
      <c r="H608" s="50">
        <v>2147.0301812155817</v>
      </c>
      <c r="I608" s="50">
        <v>2706.9083593581295</v>
      </c>
      <c r="J608" s="50">
        <v>3078.853308330129</v>
      </c>
      <c r="K608" s="50">
        <v>2542.2868078624906</v>
      </c>
      <c r="L608" s="50">
        <v>2224.9132099098128</v>
      </c>
      <c r="M608" s="50">
        <v>2857.598540733456</v>
      </c>
      <c r="N608" s="50">
        <v>3434.983503538228</v>
      </c>
      <c r="O608" s="306">
        <v>2813.6752383110065</v>
      </c>
      <c r="P608" s="50">
        <v>2874.6846833839872</v>
      </c>
      <c r="Q608" s="50">
        <v>2927.9566696958232</v>
      </c>
      <c r="R608" s="50">
        <v>2973.6023975512808</v>
      </c>
      <c r="S608" s="50">
        <v>3010.8371132872671</v>
      </c>
      <c r="T608" s="50">
        <v>3050.1343596823199</v>
      </c>
      <c r="U608" s="306">
        <v>2717.7733144433437</v>
      </c>
      <c r="V608" s="50">
        <v>2799.009568043964</v>
      </c>
      <c r="W608" s="50">
        <v>2873.4562150751499</v>
      </c>
      <c r="X608" s="50">
        <v>2941.0607057438438</v>
      </c>
      <c r="Y608" s="50">
        <v>3000.8480722666368</v>
      </c>
      <c r="Z608" s="50">
        <v>3063.5055122407171</v>
      </c>
    </row>
    <row r="609" spans="1:26" x14ac:dyDescent="0.25">
      <c r="A609" t="str">
        <f t="shared" si="18"/>
        <v>28. Verv. machines, apparaten en werktuigen, n.e.g.</v>
      </c>
      <c r="B609">
        <v>28</v>
      </c>
      <c r="C609" s="3" t="s">
        <v>20</v>
      </c>
      <c r="D609" s="208"/>
      <c r="E609" s="207">
        <v>0.11548875722218213</v>
      </c>
      <c r="F609" s="207">
        <v>0.12548144028448474</v>
      </c>
      <c r="G609" s="207">
        <v>0.13891203691098358</v>
      </c>
      <c r="H609" s="207">
        <v>0.15605907912657863</v>
      </c>
      <c r="I609" s="207">
        <v>0.15948704322904658</v>
      </c>
      <c r="J609" s="207">
        <v>0.17225412673951054</v>
      </c>
      <c r="K609" s="207">
        <v>0.19017883467720106</v>
      </c>
      <c r="L609" s="207">
        <v>0.19662914270410867</v>
      </c>
      <c r="M609" s="207">
        <v>0.19650763377253053</v>
      </c>
      <c r="N609" s="207">
        <v>0.19990963552336272</v>
      </c>
      <c r="O609" s="307">
        <v>0.2276875483119884</v>
      </c>
      <c r="P609" s="207">
        <v>0.23659392013043531</v>
      </c>
      <c r="Q609" s="207">
        <v>0.23914994769734282</v>
      </c>
      <c r="R609" s="207">
        <v>0.23851146714548108</v>
      </c>
      <c r="S609" s="207">
        <v>0.23384580224665008</v>
      </c>
      <c r="T609" s="207">
        <v>0.2282087019606584</v>
      </c>
      <c r="U609" s="307">
        <v>0.22872659806752837</v>
      </c>
      <c r="V609" s="207">
        <v>0.23784179675510239</v>
      </c>
      <c r="W609" s="207">
        <v>0.24044455956357555</v>
      </c>
      <c r="X609" s="207">
        <v>0.23983912204167993</v>
      </c>
      <c r="Y609" s="207">
        <v>0.23519313946461334</v>
      </c>
      <c r="Z609" s="207">
        <v>0.22959467410588347</v>
      </c>
    </row>
    <row r="610" spans="1:26" x14ac:dyDescent="0.25">
      <c r="A610" t="str">
        <f t="shared" si="18"/>
        <v>28. Verv. machines, apparaten en werktuigen, n.e.g.</v>
      </c>
      <c r="B610">
        <v>28</v>
      </c>
      <c r="C610" s="3" t="s">
        <v>29</v>
      </c>
      <c r="D610" s="208"/>
      <c r="E610" s="50">
        <v>2461.7803449618832</v>
      </c>
      <c r="F610" s="50">
        <v>2434.7773593025595</v>
      </c>
      <c r="G610" s="50">
        <v>2545.0226265518613</v>
      </c>
      <c r="H610" s="50">
        <v>2147.0301812155817</v>
      </c>
      <c r="I610" s="50">
        <v>2706.9083593581295</v>
      </c>
      <c r="J610" s="50">
        <v>2560.853308330129</v>
      </c>
      <c r="K610" s="50">
        <v>2542.2868078624906</v>
      </c>
      <c r="L610" s="50">
        <v>2224.9132099098128</v>
      </c>
      <c r="M610" s="50">
        <v>2857.598540733456</v>
      </c>
      <c r="N610" s="50">
        <v>2668.4859035423001</v>
      </c>
      <c r="O610" s="306">
        <v>2813.6752383110065</v>
      </c>
      <c r="P610" s="50">
        <v>2874.6846833839872</v>
      </c>
      <c r="Q610" s="50">
        <v>2927.9566696958232</v>
      </c>
      <c r="R610" s="50">
        <v>2973.6023975512808</v>
      </c>
      <c r="S610" s="50">
        <v>3010.8371132872671</v>
      </c>
      <c r="T610" s="50">
        <v>3050.1343596823199</v>
      </c>
      <c r="U610" s="306">
        <v>2717.7733144433437</v>
      </c>
      <c r="V610" s="50">
        <v>2799.009568043964</v>
      </c>
      <c r="W610" s="50">
        <v>2873.4562150751499</v>
      </c>
      <c r="X610" s="50">
        <v>2941.0607057438438</v>
      </c>
      <c r="Y610" s="50">
        <v>3000.8480722666368</v>
      </c>
      <c r="Z610" s="50">
        <v>3063.5055122407171</v>
      </c>
    </row>
    <row r="611" spans="1:26" x14ac:dyDescent="0.25">
      <c r="A611" t="str">
        <f t="shared" si="18"/>
        <v>29. Verv. en assemblage van motorvoertuigen, aanhangwagens en opleggers</v>
      </c>
      <c r="B611">
        <v>29</v>
      </c>
      <c r="C611" s="3" t="s">
        <v>25</v>
      </c>
      <c r="D611" s="50">
        <v>31073</v>
      </c>
      <c r="E611" s="50">
        <v>26040</v>
      </c>
      <c r="F611" s="50">
        <v>25199</v>
      </c>
      <c r="G611" s="50">
        <v>25134</v>
      </c>
      <c r="H611" s="50">
        <v>25700</v>
      </c>
      <c r="I611" s="50">
        <v>26269</v>
      </c>
      <c r="J611" s="50">
        <v>25269</v>
      </c>
      <c r="K611" s="50">
        <v>24839</v>
      </c>
      <c r="L611" s="50">
        <v>25085</v>
      </c>
      <c r="M611" s="50">
        <v>24925</v>
      </c>
      <c r="N611" s="50">
        <v>21131.283128511994</v>
      </c>
      <c r="O611" s="306">
        <v>20332.001701167646</v>
      </c>
      <c r="P611" s="50">
        <v>19562.952739888529</v>
      </c>
      <c r="Q611" s="50">
        <v>18822.992715032764</v>
      </c>
      <c r="R611" s="50">
        <v>18111.021350460771</v>
      </c>
      <c r="S611" s="50">
        <v>17425.979987490806</v>
      </c>
      <c r="T611" s="50">
        <v>16766.850010736911</v>
      </c>
      <c r="U611" s="306">
        <v>20455.148719396813</v>
      </c>
      <c r="V611" s="50">
        <v>19800.648478751635</v>
      </c>
      <c r="W611" s="50">
        <v>19167.090181422584</v>
      </c>
      <c r="X611" s="50">
        <v>18553.803751277348</v>
      </c>
      <c r="Y611" s="50">
        <v>17960.140552506309</v>
      </c>
      <c r="Z611" s="50">
        <v>17385.472703599877</v>
      </c>
    </row>
    <row r="612" spans="1:26" x14ac:dyDescent="0.25">
      <c r="A612" t="str">
        <f t="shared" si="18"/>
        <v>29. Verv. en assemblage van motorvoertuigen, aanhangwagens en opleggers</v>
      </c>
      <c r="B612">
        <v>29</v>
      </c>
      <c r="C612" s="3" t="s">
        <v>154</v>
      </c>
      <c r="D612" s="206"/>
      <c r="E612" s="50">
        <v>-5033</v>
      </c>
      <c r="F612" s="50">
        <v>-841</v>
      </c>
      <c r="G612" s="50">
        <v>-65</v>
      </c>
      <c r="H612" s="50">
        <v>566</v>
      </c>
      <c r="I612" s="50">
        <v>569</v>
      </c>
      <c r="J612" s="50">
        <v>-1000</v>
      </c>
      <c r="K612" s="50">
        <v>-430</v>
      </c>
      <c r="L612" s="50">
        <v>246</v>
      </c>
      <c r="M612" s="50">
        <v>-160</v>
      </c>
      <c r="N612" s="50">
        <v>-3793.7168714880063</v>
      </c>
      <c r="O612" s="306">
        <v>-799.28142734434732</v>
      </c>
      <c r="P612" s="50">
        <v>-769.04896127911707</v>
      </c>
      <c r="Q612" s="50">
        <v>-739.96002485576537</v>
      </c>
      <c r="R612" s="50">
        <v>-711.97136457199304</v>
      </c>
      <c r="S612" s="50">
        <v>-685.04136296996512</v>
      </c>
      <c r="T612" s="50">
        <v>-659.12997675389488</v>
      </c>
      <c r="U612" s="306">
        <v>-676.13440911518046</v>
      </c>
      <c r="V612" s="50">
        <v>-654.50024064517856</v>
      </c>
      <c r="W612" s="50">
        <v>-633.55829732905113</v>
      </c>
      <c r="X612" s="50">
        <v>-613.2864301452355</v>
      </c>
      <c r="Y612" s="50">
        <v>-593.66319877103888</v>
      </c>
      <c r="Z612" s="50">
        <v>-574.66784890643248</v>
      </c>
    </row>
    <row r="613" spans="1:26" x14ac:dyDescent="0.25">
      <c r="A613" t="str">
        <f t="shared" si="18"/>
        <v>29. Verv. en assemblage van motorvoertuigen, aanhangwagens en opleggers</v>
      </c>
      <c r="B613">
        <v>29</v>
      </c>
      <c r="C613" s="3" t="s">
        <v>155</v>
      </c>
      <c r="D613" s="206"/>
      <c r="E613" s="207">
        <v>0.83802658256364049</v>
      </c>
      <c r="F613" s="207">
        <v>0.96770353302611367</v>
      </c>
      <c r="G613" s="207">
        <v>0.99742053256081586</v>
      </c>
      <c r="H613" s="207">
        <v>1.0225192965703827</v>
      </c>
      <c r="I613" s="207">
        <v>1.0221400778210117</v>
      </c>
      <c r="J613" s="207">
        <v>0.96193231565723858</v>
      </c>
      <c r="K613" s="207">
        <v>0.98298310182436976</v>
      </c>
      <c r="L613" s="207">
        <v>1.0099037803454245</v>
      </c>
      <c r="M613" s="207">
        <v>0.99362168626669323</v>
      </c>
      <c r="N613" s="207">
        <v>0.8477947092682846</v>
      </c>
      <c r="O613" s="307">
        <v>0.96217544280281331</v>
      </c>
      <c r="P613" s="207">
        <v>0.96217544280281309</v>
      </c>
      <c r="Q613" s="207">
        <v>0.96217544280281375</v>
      </c>
      <c r="R613" s="207">
        <v>0.96217544280281286</v>
      </c>
      <c r="S613" s="207">
        <v>0.96217544280281375</v>
      </c>
      <c r="T613" s="207">
        <v>0.96217544280281231</v>
      </c>
      <c r="U613" s="307">
        <v>0.96800315413866722</v>
      </c>
      <c r="V613" s="207">
        <v>0.96800315413866722</v>
      </c>
      <c r="W613" s="207">
        <v>0.96800315413866711</v>
      </c>
      <c r="X613" s="207">
        <v>0.96800315413866767</v>
      </c>
      <c r="Y613" s="207">
        <v>0.96800315413866722</v>
      </c>
      <c r="Z613" s="207">
        <v>0.96800315413866633</v>
      </c>
    </row>
    <row r="614" spans="1:26" x14ac:dyDescent="0.25">
      <c r="A614" t="str">
        <f t="shared" si="18"/>
        <v>29. Verv. en assemblage van motorvoertuigen, aanhangwagens en opleggers</v>
      </c>
      <c r="B614">
        <v>29</v>
      </c>
      <c r="C614" s="3" t="s">
        <v>8</v>
      </c>
      <c r="D614" s="50">
        <v>91</v>
      </c>
      <c r="E614" s="50">
        <v>81</v>
      </c>
      <c r="F614" s="50">
        <v>55</v>
      </c>
      <c r="G614" s="50">
        <v>56</v>
      </c>
      <c r="H614" s="50">
        <v>63</v>
      </c>
      <c r="I614" s="50">
        <v>57</v>
      </c>
      <c r="J614" s="50">
        <v>24</v>
      </c>
      <c r="K614" s="50">
        <v>20</v>
      </c>
      <c r="L614" s="50">
        <v>89</v>
      </c>
      <c r="M614" s="50">
        <v>91</v>
      </c>
      <c r="N614" s="50">
        <v>11.509031762767719</v>
      </c>
      <c r="O614" s="306">
        <v>16.699157985587512</v>
      </c>
      <c r="P614" s="50">
        <v>21.736449804120472</v>
      </c>
      <c r="Q614" s="50">
        <v>25.722954831691183</v>
      </c>
      <c r="R614" s="50">
        <v>28.800894243457314</v>
      </c>
      <c r="S614" s="50">
        <v>31.344707671531378</v>
      </c>
      <c r="T614" s="50">
        <v>31.806265918073066</v>
      </c>
      <c r="U614" s="306">
        <v>16.800301569140366</v>
      </c>
      <c r="V614" s="50">
        <v>22.000554183717327</v>
      </c>
      <c r="W614" s="50">
        <v>26.193188429485218</v>
      </c>
      <c r="X614" s="50">
        <v>29.505025106759213</v>
      </c>
      <c r="Y614" s="50">
        <v>32.305520594080903</v>
      </c>
      <c r="Z614" s="50">
        <v>32.979776616835892</v>
      </c>
    </row>
    <row r="615" spans="1:26" x14ac:dyDescent="0.25">
      <c r="A615" t="str">
        <f t="shared" si="18"/>
        <v>29. Verv. en assemblage van motorvoertuigen, aanhangwagens en opleggers</v>
      </c>
      <c r="B615">
        <v>29</v>
      </c>
      <c r="C615" s="3" t="s">
        <v>9</v>
      </c>
      <c r="D615" s="50">
        <v>1683</v>
      </c>
      <c r="E615" s="50">
        <v>1669</v>
      </c>
      <c r="F615" s="50">
        <v>1518</v>
      </c>
      <c r="G615" s="50">
        <v>1346</v>
      </c>
      <c r="H615" s="50">
        <v>1368</v>
      </c>
      <c r="I615" s="50">
        <v>1435</v>
      </c>
      <c r="J615" s="50">
        <v>1055</v>
      </c>
      <c r="K615" s="50">
        <v>956</v>
      </c>
      <c r="L615" s="50">
        <v>1280</v>
      </c>
      <c r="M615" s="50">
        <v>1353</v>
      </c>
      <c r="N615" s="50">
        <v>250.7941004381106</v>
      </c>
      <c r="O615" s="306">
        <v>363.89249690124751</v>
      </c>
      <c r="P615" s="50">
        <v>473.66046837910369</v>
      </c>
      <c r="Q615" s="50">
        <v>560.5306728315735</v>
      </c>
      <c r="R615" s="50">
        <v>627.60226164012329</v>
      </c>
      <c r="S615" s="50">
        <v>683.03467450738947</v>
      </c>
      <c r="T615" s="50">
        <v>693.09252191169423</v>
      </c>
      <c r="U615" s="306">
        <v>366.09652366692961</v>
      </c>
      <c r="V615" s="50">
        <v>479.41558502732028</v>
      </c>
      <c r="W615" s="50">
        <v>570.77756540997848</v>
      </c>
      <c r="X615" s="50">
        <v>642.94602557201142</v>
      </c>
      <c r="Y615" s="50">
        <v>703.97181479573749</v>
      </c>
      <c r="Z615" s="50">
        <v>718.66457402843503</v>
      </c>
    </row>
    <row r="616" spans="1:26" x14ac:dyDescent="0.25">
      <c r="A616" t="str">
        <f t="shared" si="18"/>
        <v>29. Verv. en assemblage van motorvoertuigen, aanhangwagens en opleggers</v>
      </c>
      <c r="B616">
        <v>29</v>
      </c>
      <c r="C616" s="3" t="s">
        <v>10</v>
      </c>
      <c r="D616" s="50">
        <v>2801</v>
      </c>
      <c r="E616" s="50">
        <v>2609</v>
      </c>
      <c r="F616" s="50">
        <v>2487</v>
      </c>
      <c r="G616" s="50">
        <v>2563</v>
      </c>
      <c r="H616" s="50">
        <v>2692</v>
      </c>
      <c r="I616" s="50">
        <v>2712</v>
      </c>
      <c r="J616" s="50">
        <v>2515</v>
      </c>
      <c r="K616" s="50">
        <v>2385</v>
      </c>
      <c r="L616" s="50">
        <v>2309</v>
      </c>
      <c r="M616" s="50">
        <v>2239</v>
      </c>
      <c r="N616" s="50">
        <v>464.61979582005824</v>
      </c>
      <c r="O616" s="306">
        <v>674.14527421242599</v>
      </c>
      <c r="P616" s="50">
        <v>877.50082526618394</v>
      </c>
      <c r="Q616" s="50">
        <v>1038.436096809836</v>
      </c>
      <c r="R616" s="50">
        <v>1162.6925599527774</v>
      </c>
      <c r="S616" s="50">
        <v>1265.3863486153145</v>
      </c>
      <c r="T616" s="50">
        <v>1284.0194623895782</v>
      </c>
      <c r="U616" s="306">
        <v>678.22844229359009</v>
      </c>
      <c r="V616" s="50">
        <v>888.16272328270009</v>
      </c>
      <c r="W616" s="50">
        <v>1057.4194346525196</v>
      </c>
      <c r="X616" s="50">
        <v>1191.1183341344324</v>
      </c>
      <c r="Y616" s="50">
        <v>1304.174381622609</v>
      </c>
      <c r="Z616" s="50">
        <v>1331.3941080149123</v>
      </c>
    </row>
    <row r="617" spans="1:26" x14ac:dyDescent="0.25">
      <c r="A617" t="str">
        <f t="shared" si="18"/>
        <v>29. Verv. en assemblage van motorvoertuigen, aanhangwagens en opleggers</v>
      </c>
      <c r="B617">
        <v>29</v>
      </c>
      <c r="C617" s="3" t="s">
        <v>11</v>
      </c>
      <c r="D617" s="50">
        <v>3477</v>
      </c>
      <c r="E617" s="50">
        <v>3073</v>
      </c>
      <c r="F617" s="50">
        <v>2927</v>
      </c>
      <c r="G617" s="50">
        <v>2843</v>
      </c>
      <c r="H617" s="50">
        <v>2873</v>
      </c>
      <c r="I617" s="50">
        <v>2827</v>
      </c>
      <c r="J617" s="50">
        <v>2625</v>
      </c>
      <c r="K617" s="50">
        <v>2598</v>
      </c>
      <c r="L617" s="50">
        <v>2668</v>
      </c>
      <c r="M617" s="50">
        <v>2682</v>
      </c>
      <c r="N617" s="50">
        <v>2589.6392373788203</v>
      </c>
      <c r="O617" s="306">
        <v>2149.0004814278504</v>
      </c>
      <c r="P617" s="50">
        <v>1736.3305999871759</v>
      </c>
      <c r="Q617" s="50">
        <v>1371.3222655659702</v>
      </c>
      <c r="R617" s="50">
        <v>1066.4656750498266</v>
      </c>
      <c r="S617" s="50">
        <v>857.43938702191156</v>
      </c>
      <c r="T617" s="50">
        <v>1017.9988198973462</v>
      </c>
      <c r="U617" s="306">
        <v>2162.0165634324912</v>
      </c>
      <c r="V617" s="50">
        <v>1757.4275371603162</v>
      </c>
      <c r="W617" s="50">
        <v>1396.3909953014031</v>
      </c>
      <c r="X617" s="50">
        <v>1092.538872295268</v>
      </c>
      <c r="Y617" s="50">
        <v>883.72257498418799</v>
      </c>
      <c r="Z617" s="50">
        <v>1055.5584790398123</v>
      </c>
    </row>
    <row r="618" spans="1:26" x14ac:dyDescent="0.25">
      <c r="A618" t="str">
        <f t="shared" si="18"/>
        <v>29. Verv. en assemblage van motorvoertuigen, aanhangwagens en opleggers</v>
      </c>
      <c r="B618">
        <v>29</v>
      </c>
      <c r="C618" s="3" t="s">
        <v>12</v>
      </c>
      <c r="D618" s="50">
        <v>3849</v>
      </c>
      <c r="E618" s="50">
        <v>3385</v>
      </c>
      <c r="F618" s="50">
        <v>3322</v>
      </c>
      <c r="G618" s="50">
        <v>3295</v>
      </c>
      <c r="H618" s="50">
        <v>3214</v>
      </c>
      <c r="I618" s="50">
        <v>3191</v>
      </c>
      <c r="J618" s="50">
        <v>3043</v>
      </c>
      <c r="K618" s="50">
        <v>2919</v>
      </c>
      <c r="L618" s="50">
        <v>2829</v>
      </c>
      <c r="M618" s="50">
        <v>2770</v>
      </c>
      <c r="N618" s="50">
        <v>2643.6719225289853</v>
      </c>
      <c r="O618" s="306">
        <v>2522.860893454339</v>
      </c>
      <c r="P618" s="50">
        <v>2482.2826092897035</v>
      </c>
      <c r="Q618" s="50">
        <v>2477.7476897891438</v>
      </c>
      <c r="R618" s="50">
        <v>2454.3024311423701</v>
      </c>
      <c r="S618" s="50">
        <v>2369.7829515587291</v>
      </c>
      <c r="T618" s="50">
        <v>1966.5537308331452</v>
      </c>
      <c r="U618" s="306">
        <v>2538.1413759666948</v>
      </c>
      <c r="V618" s="50">
        <v>2512.4430869398434</v>
      </c>
      <c r="W618" s="50">
        <v>2523.0426498051884</v>
      </c>
      <c r="X618" s="50">
        <v>2514.3057794771962</v>
      </c>
      <c r="Y618" s="50">
        <v>2442.4241804180192</v>
      </c>
      <c r="Z618" s="50">
        <v>2039.1108756664732</v>
      </c>
    </row>
    <row r="619" spans="1:26" x14ac:dyDescent="0.25">
      <c r="A619" t="str">
        <f t="shared" si="18"/>
        <v>29. Verv. en assemblage van motorvoertuigen, aanhangwagens en opleggers</v>
      </c>
      <c r="B619">
        <v>29</v>
      </c>
      <c r="C619" s="3" t="s">
        <v>13</v>
      </c>
      <c r="D619" s="50">
        <v>4823</v>
      </c>
      <c r="E619" s="50">
        <v>4078</v>
      </c>
      <c r="F619" s="50">
        <v>3728</v>
      </c>
      <c r="G619" s="50">
        <v>3564</v>
      </c>
      <c r="H619" s="50">
        <v>3478</v>
      </c>
      <c r="I619" s="50">
        <v>3452</v>
      </c>
      <c r="J619" s="50">
        <v>3293</v>
      </c>
      <c r="K619" s="50">
        <v>3260</v>
      </c>
      <c r="L619" s="50">
        <v>3220</v>
      </c>
      <c r="M619" s="50">
        <v>3150</v>
      </c>
      <c r="N619" s="50">
        <v>3016.0062438364866</v>
      </c>
      <c r="O619" s="306">
        <v>2899.2632455764478</v>
      </c>
      <c r="P619" s="50">
        <v>2755.3526595095027</v>
      </c>
      <c r="Q619" s="50">
        <v>2621.1962402506206</v>
      </c>
      <c r="R619" s="50">
        <v>2534.8313699717983</v>
      </c>
      <c r="S619" s="50">
        <v>2419.2283469819954</v>
      </c>
      <c r="T619" s="50">
        <v>2308.6739836834436</v>
      </c>
      <c r="U619" s="306">
        <v>2916.8235246380841</v>
      </c>
      <c r="V619" s="50">
        <v>2788.8310201096965</v>
      </c>
      <c r="W619" s="50">
        <v>2669.1135400570674</v>
      </c>
      <c r="X619" s="50">
        <v>2596.8035082594452</v>
      </c>
      <c r="Y619" s="50">
        <v>2493.385231223403</v>
      </c>
      <c r="Z619" s="50">
        <v>2393.8538544292524</v>
      </c>
    </row>
    <row r="620" spans="1:26" x14ac:dyDescent="0.25">
      <c r="A620" t="str">
        <f t="shared" si="18"/>
        <v>29. Verv. en assemblage van motorvoertuigen, aanhangwagens en opleggers</v>
      </c>
      <c r="B620">
        <v>29</v>
      </c>
      <c r="C620" s="3" t="s">
        <v>14</v>
      </c>
      <c r="D620" s="50">
        <v>5682</v>
      </c>
      <c r="E620" s="50">
        <v>4417</v>
      </c>
      <c r="F620" s="50">
        <v>4205</v>
      </c>
      <c r="G620" s="50">
        <v>4067</v>
      </c>
      <c r="H620" s="50">
        <v>4132</v>
      </c>
      <c r="I620" s="50">
        <v>4079</v>
      </c>
      <c r="J620" s="50">
        <v>3881</v>
      </c>
      <c r="K620" s="50">
        <v>3639</v>
      </c>
      <c r="L620" s="50">
        <v>3504</v>
      </c>
      <c r="M620" s="50">
        <v>3437</v>
      </c>
      <c r="N620" s="50">
        <v>3300.9058564464481</v>
      </c>
      <c r="O620" s="306">
        <v>3154.0586839360294</v>
      </c>
      <c r="P620" s="50">
        <v>3109.9644608366029</v>
      </c>
      <c r="Q620" s="50">
        <v>3016.1454960666342</v>
      </c>
      <c r="R620" s="50">
        <v>2882.5699694625146</v>
      </c>
      <c r="S620" s="50">
        <v>2759.9520718077756</v>
      </c>
      <c r="T620" s="50">
        <v>2653.1203699254256</v>
      </c>
      <c r="U620" s="306">
        <v>3173.1622098925627</v>
      </c>
      <c r="V620" s="50">
        <v>3147.7514611011029</v>
      </c>
      <c r="W620" s="50">
        <v>3071.2827443869173</v>
      </c>
      <c r="X620" s="50">
        <v>2953.0437007282503</v>
      </c>
      <c r="Y620" s="50">
        <v>2844.5531995005003</v>
      </c>
      <c r="Z620" s="50">
        <v>2751.0087906294848</v>
      </c>
    </row>
    <row r="621" spans="1:26" x14ac:dyDescent="0.25">
      <c r="A621" t="str">
        <f t="shared" si="18"/>
        <v>29. Verv. en assemblage van motorvoertuigen, aanhangwagens en opleggers</v>
      </c>
      <c r="B621">
        <v>29</v>
      </c>
      <c r="C621" s="3" t="s">
        <v>15</v>
      </c>
      <c r="D621" s="50">
        <v>5057</v>
      </c>
      <c r="E621" s="50">
        <v>4248</v>
      </c>
      <c r="F621" s="50">
        <v>4235</v>
      </c>
      <c r="G621" s="50">
        <v>4320</v>
      </c>
      <c r="H621" s="50">
        <v>4372</v>
      </c>
      <c r="I621" s="50">
        <v>4348</v>
      </c>
      <c r="J621" s="50">
        <v>4250</v>
      </c>
      <c r="K621" s="50">
        <v>4164</v>
      </c>
      <c r="L621" s="50">
        <v>4008</v>
      </c>
      <c r="M621" s="50">
        <v>3955</v>
      </c>
      <c r="N621" s="50">
        <v>3776.2755135360667</v>
      </c>
      <c r="O621" s="306">
        <v>3570.957297453368</v>
      </c>
      <c r="P621" s="50">
        <v>3307.1885429517524</v>
      </c>
      <c r="Q621" s="50">
        <v>3147.7396263407059</v>
      </c>
      <c r="R621" s="50">
        <v>2989.1911563723488</v>
      </c>
      <c r="S621" s="50">
        <v>2873.9814292060578</v>
      </c>
      <c r="T621" s="50">
        <v>2748.5683143547744</v>
      </c>
      <c r="U621" s="306">
        <v>3592.5858980146118</v>
      </c>
      <c r="V621" s="50">
        <v>3347.3718749225777</v>
      </c>
      <c r="W621" s="50">
        <v>3205.2825073626855</v>
      </c>
      <c r="X621" s="50">
        <v>3062.2715868520218</v>
      </c>
      <c r="Y621" s="50">
        <v>2962.0779118813966</v>
      </c>
      <c r="Z621" s="50">
        <v>2849.9783425386704</v>
      </c>
    </row>
    <row r="622" spans="1:26" x14ac:dyDescent="0.25">
      <c r="A622" t="str">
        <f t="shared" si="18"/>
        <v>29. Verv. en assemblage van motorvoertuigen, aanhangwagens en opleggers</v>
      </c>
      <c r="B622">
        <v>29</v>
      </c>
      <c r="C622" s="3" t="s">
        <v>16</v>
      </c>
      <c r="D622" s="50">
        <v>3120</v>
      </c>
      <c r="E622" s="50">
        <v>2028</v>
      </c>
      <c r="F622" s="50">
        <v>2248</v>
      </c>
      <c r="G622" s="50">
        <v>2538</v>
      </c>
      <c r="H622" s="50">
        <v>2910</v>
      </c>
      <c r="I622" s="50">
        <v>3443</v>
      </c>
      <c r="J622" s="50">
        <v>3751</v>
      </c>
      <c r="K622" s="50">
        <v>3944</v>
      </c>
      <c r="L622" s="50">
        <v>4167</v>
      </c>
      <c r="M622" s="50">
        <v>4087</v>
      </c>
      <c r="N622" s="50">
        <v>3664.5489016595384</v>
      </c>
      <c r="O622" s="306">
        <v>3391.952666567222</v>
      </c>
      <c r="P622" s="50">
        <v>3188.6754327883568</v>
      </c>
      <c r="Q622" s="50">
        <v>2980.2040778884138</v>
      </c>
      <c r="R622" s="50">
        <v>2858.1258718651234</v>
      </c>
      <c r="S622" s="50">
        <v>2726.6802986525659</v>
      </c>
      <c r="T622" s="50">
        <v>2585.970831431584</v>
      </c>
      <c r="U622" s="306">
        <v>3412.4970705566357</v>
      </c>
      <c r="V622" s="50">
        <v>3227.4187949519755</v>
      </c>
      <c r="W622" s="50">
        <v>3034.6842919569804</v>
      </c>
      <c r="X622" s="50">
        <v>2928.0019882304882</v>
      </c>
      <c r="Y622" s="50">
        <v>2810.2615428632466</v>
      </c>
      <c r="Z622" s="50">
        <v>2681.3817308182242</v>
      </c>
    </row>
    <row r="623" spans="1:26" x14ac:dyDescent="0.25">
      <c r="A623" t="str">
        <f t="shared" si="18"/>
        <v>29. Verv. en assemblage van motorvoertuigen, aanhangwagens en opleggers</v>
      </c>
      <c r="B623">
        <v>29</v>
      </c>
      <c r="C623" s="3" t="s">
        <v>17</v>
      </c>
      <c r="D623" s="50">
        <v>465</v>
      </c>
      <c r="E623" s="50">
        <v>421</v>
      </c>
      <c r="F623" s="50">
        <v>455</v>
      </c>
      <c r="G623" s="50">
        <v>520</v>
      </c>
      <c r="H623" s="50">
        <v>575</v>
      </c>
      <c r="I623" s="50">
        <v>696</v>
      </c>
      <c r="J623" s="50">
        <v>793</v>
      </c>
      <c r="K623" s="50">
        <v>911</v>
      </c>
      <c r="L623" s="50">
        <v>968</v>
      </c>
      <c r="M623" s="50">
        <v>1103</v>
      </c>
      <c r="N623" s="50">
        <v>1344.4988600649972</v>
      </c>
      <c r="O623" s="306">
        <v>1456.4892332202116</v>
      </c>
      <c r="P623" s="50">
        <v>1458.7094460512844</v>
      </c>
      <c r="Q623" s="50">
        <v>1407.7474730256722</v>
      </c>
      <c r="R623" s="50">
        <v>1299.4001822765338</v>
      </c>
      <c r="S623" s="50">
        <v>1177.0893186625801</v>
      </c>
      <c r="T623" s="50">
        <v>1103.3118613683801</v>
      </c>
      <c r="U623" s="306">
        <v>1465.3109079765961</v>
      </c>
      <c r="V623" s="50">
        <v>1476.4332030002431</v>
      </c>
      <c r="W623" s="50">
        <v>1433.4820810191163</v>
      </c>
      <c r="X623" s="50">
        <v>1331.1682157406024</v>
      </c>
      <c r="Y623" s="50">
        <v>1213.1707726744564</v>
      </c>
      <c r="Z623" s="50">
        <v>1144.0191948454667</v>
      </c>
    </row>
    <row r="624" spans="1:26" x14ac:dyDescent="0.25">
      <c r="A624" t="str">
        <f t="shared" si="18"/>
        <v>29. Verv. en assemblage van motorvoertuigen, aanhangwagens en opleggers</v>
      </c>
      <c r="B624">
        <v>29</v>
      </c>
      <c r="C624" s="3" t="s">
        <v>156</v>
      </c>
      <c r="D624" s="50">
        <v>25</v>
      </c>
      <c r="E624" s="50">
        <v>31</v>
      </c>
      <c r="F624" s="50">
        <v>19</v>
      </c>
      <c r="G624" s="50">
        <v>22</v>
      </c>
      <c r="H624" s="50">
        <v>23</v>
      </c>
      <c r="I624" s="50">
        <v>29</v>
      </c>
      <c r="J624" s="50">
        <v>39</v>
      </c>
      <c r="K624" s="50">
        <v>43</v>
      </c>
      <c r="L624" s="50">
        <v>43</v>
      </c>
      <c r="M624" s="50">
        <v>58</v>
      </c>
      <c r="N624" s="50">
        <v>68.813665039707814</v>
      </c>
      <c r="O624" s="306">
        <v>132.68227043292495</v>
      </c>
      <c r="P624" s="50">
        <v>151.55124502474854</v>
      </c>
      <c r="Q624" s="50">
        <v>176.20012163250624</v>
      </c>
      <c r="R624" s="50">
        <v>207.03897848390068</v>
      </c>
      <c r="S624" s="50">
        <v>262.06045280494959</v>
      </c>
      <c r="T624" s="50">
        <v>373.73384902347823</v>
      </c>
      <c r="U624" s="306">
        <v>133.48590138947529</v>
      </c>
      <c r="V624" s="50">
        <v>153.39263807214525</v>
      </c>
      <c r="W624" s="50">
        <v>179.42118304124307</v>
      </c>
      <c r="X624" s="50">
        <v>212.1007148808589</v>
      </c>
      <c r="Y624" s="50">
        <v>270.09342194866468</v>
      </c>
      <c r="Z624" s="50">
        <v>387.52297697231143</v>
      </c>
    </row>
    <row r="625" spans="1:26" x14ac:dyDescent="0.25">
      <c r="A625" t="str">
        <f t="shared" si="18"/>
        <v>29. Verv. en assemblage van motorvoertuigen, aanhangwagens en opleggers</v>
      </c>
      <c r="B625">
        <v>29</v>
      </c>
      <c r="C625" s="3" t="s">
        <v>6</v>
      </c>
      <c r="D625" s="50">
        <v>3610</v>
      </c>
      <c r="E625" s="50">
        <v>2480</v>
      </c>
      <c r="F625" s="50">
        <v>2722</v>
      </c>
      <c r="G625" s="50">
        <v>3080</v>
      </c>
      <c r="H625" s="50">
        <v>3508</v>
      </c>
      <c r="I625" s="50">
        <v>4168</v>
      </c>
      <c r="J625" s="50">
        <v>4583</v>
      </c>
      <c r="K625" s="50">
        <v>4898</v>
      </c>
      <c r="L625" s="50">
        <v>5178</v>
      </c>
      <c r="M625" s="50">
        <v>5248</v>
      </c>
      <c r="N625" s="50">
        <v>5077.8614267642442</v>
      </c>
      <c r="O625" s="306">
        <v>4981.1241702203588</v>
      </c>
      <c r="P625" s="50">
        <v>4798.9361238643896</v>
      </c>
      <c r="Q625" s="50">
        <v>4564.1516725465917</v>
      </c>
      <c r="R625" s="50">
        <v>4364.5650326255582</v>
      </c>
      <c r="S625" s="50">
        <v>4165.830070120096</v>
      </c>
      <c r="T625" s="50">
        <v>4063.0165418234424</v>
      </c>
      <c r="U625" s="306">
        <v>5011.2938799227077</v>
      </c>
      <c r="V625" s="50">
        <v>4857.2446360243639</v>
      </c>
      <c r="W625" s="50">
        <v>4647.5875560173399</v>
      </c>
      <c r="X625" s="50">
        <v>4471.2709188519493</v>
      </c>
      <c r="Y625" s="50">
        <v>4293.5257374863677</v>
      </c>
      <c r="Z625" s="50">
        <v>4212.9239026360028</v>
      </c>
    </row>
    <row r="626" spans="1:26" x14ac:dyDescent="0.25">
      <c r="A626" t="str">
        <f t="shared" si="18"/>
        <v>29. Verv. en assemblage van motorvoertuigen, aanhangwagens en opleggers</v>
      </c>
      <c r="B626">
        <v>29</v>
      </c>
      <c r="C626" s="3" t="s">
        <v>157</v>
      </c>
      <c r="D626" s="207">
        <v>0.99864582729227658</v>
      </c>
      <c r="E626" s="206"/>
      <c r="F626" s="206"/>
      <c r="G626" s="206"/>
      <c r="H626" s="206"/>
      <c r="I626" s="206"/>
      <c r="J626" s="206"/>
      <c r="K626" s="206"/>
      <c r="L626" s="206"/>
      <c r="M626" s="206"/>
      <c r="N626" s="206"/>
      <c r="O626" s="308"/>
      <c r="P626" s="206"/>
      <c r="Q626" s="206"/>
      <c r="R626" s="206"/>
      <c r="S626" s="206"/>
      <c r="T626" s="206"/>
      <c r="U626" s="308"/>
      <c r="V626" s="206"/>
      <c r="W626" s="206"/>
      <c r="X626" s="206"/>
      <c r="Y626" s="206"/>
      <c r="Z626" s="206"/>
    </row>
    <row r="627" spans="1:26" x14ac:dyDescent="0.25">
      <c r="A627" t="str">
        <f t="shared" si="18"/>
        <v>29. Verv. en assemblage van motorvoertuigen, aanhangwagens en opleggers</v>
      </c>
      <c r="B627">
        <v>29</v>
      </c>
      <c r="C627" s="3" t="s">
        <v>158</v>
      </c>
      <c r="D627" s="206"/>
      <c r="E627" s="207">
        <v>8.0309622364318045E-2</v>
      </c>
      <c r="F627" s="207">
        <v>1.5471147133081453E-2</v>
      </c>
      <c r="G627" s="207">
        <v>6.1264736573035661E-4</v>
      </c>
      <c r="H627" s="207">
        <v>-1.1936734639053037E-2</v>
      </c>
      <c r="I627" s="207">
        <v>-1.1747125264367553E-2</v>
      </c>
      <c r="J627" s="207">
        <v>1.8356755817518999E-2</v>
      </c>
      <c r="K627" s="207">
        <v>7.8313627339534064E-3</v>
      </c>
      <c r="L627" s="207">
        <v>-5.6289765265739589E-3</v>
      </c>
      <c r="M627" s="207">
        <v>2.5120705127916754E-3</v>
      </c>
      <c r="N627" s="207">
        <v>7.5425559011995991E-2</v>
      </c>
      <c r="O627" s="307">
        <v>1.8235192244731635E-2</v>
      </c>
      <c r="P627" s="207">
        <v>1.8235192244731746E-2</v>
      </c>
      <c r="Q627" s="207">
        <v>1.8235192244731413E-2</v>
      </c>
      <c r="R627" s="207">
        <v>1.8235192244731857E-2</v>
      </c>
      <c r="S627" s="207">
        <v>1.8235192244731413E-2</v>
      </c>
      <c r="T627" s="207">
        <v>1.8235192244732135E-2</v>
      </c>
      <c r="U627" s="307">
        <v>1.5321336576804678E-2</v>
      </c>
      <c r="V627" s="207">
        <v>1.5321336576804678E-2</v>
      </c>
      <c r="W627" s="207">
        <v>1.5321336576804734E-2</v>
      </c>
      <c r="X627" s="207">
        <v>1.5321336576804456E-2</v>
      </c>
      <c r="Y627" s="207">
        <v>1.5321336576804678E-2</v>
      </c>
      <c r="Z627" s="207">
        <v>1.5321336576805122E-2</v>
      </c>
    </row>
    <row r="628" spans="1:26" x14ac:dyDescent="0.25">
      <c r="A628" t="str">
        <f t="shared" si="18"/>
        <v>29. Verv. en assemblage van motorvoertuigen, aanhangwagens en opleggers</v>
      </c>
      <c r="B628">
        <v>29</v>
      </c>
      <c r="C628" s="3" t="s">
        <v>159</v>
      </c>
      <c r="D628" s="208"/>
      <c r="E628" s="50">
        <v>45.767640146670885</v>
      </c>
      <c r="F628" s="50">
        <v>35.486312647812056</v>
      </c>
      <c r="G628" s="50">
        <v>23.278426903285357</v>
      </c>
      <c r="H628" s="50">
        <v>22.998905636531767</v>
      </c>
      <c r="I628" s="50">
        <v>25.885714231703421</v>
      </c>
      <c r="J628" s="50">
        <v>25.136329336065867</v>
      </c>
      <c r="K628" s="50">
        <v>10.331108181180054</v>
      </c>
      <c r="L628" s="50">
        <v>8.3400500324394979</v>
      </c>
      <c r="M628" s="50">
        <v>37.837775830859307</v>
      </c>
      <c r="N628" s="50">
        <v>45.323190381609578</v>
      </c>
      <c r="O628" s="306">
        <v>5.0739485127019117</v>
      </c>
      <c r="P628" s="50">
        <v>7.3621021794773291</v>
      </c>
      <c r="Q628" s="50">
        <v>9.5828762513132606</v>
      </c>
      <c r="R628" s="50">
        <v>11.340393449324445</v>
      </c>
      <c r="S628" s="50">
        <v>12.697354349462019</v>
      </c>
      <c r="T628" s="50">
        <v>13.81883690559877</v>
      </c>
      <c r="U628" s="306">
        <v>5.0404128552676202</v>
      </c>
      <c r="V628" s="50">
        <v>7.3577393604397967</v>
      </c>
      <c r="W628" s="50">
        <v>9.6352046302766574</v>
      </c>
      <c r="X628" s="50">
        <v>11.471380599324608</v>
      </c>
      <c r="Y628" s="50">
        <v>12.921808794047422</v>
      </c>
      <c r="Z628" s="50">
        <v>14.14829367534562</v>
      </c>
    </row>
    <row r="629" spans="1:26" x14ac:dyDescent="0.25">
      <c r="A629" t="str">
        <f t="shared" si="18"/>
        <v>29. Verv. en assemblage van motorvoertuigen, aanhangwagens en opleggers</v>
      </c>
      <c r="B629">
        <v>29</v>
      </c>
      <c r="C629" s="3" t="s">
        <v>160</v>
      </c>
      <c r="D629" s="208"/>
      <c r="E629" s="50">
        <v>491.52954868408256</v>
      </c>
      <c r="F629" s="50">
        <v>379.22535534039338</v>
      </c>
      <c r="G629" s="50">
        <v>322.36036919661052</v>
      </c>
      <c r="H629" s="50">
        <v>268.94322018693555</v>
      </c>
      <c r="I629" s="50">
        <v>273.59840881604663</v>
      </c>
      <c r="J629" s="50">
        <v>330.19740023776075</v>
      </c>
      <c r="K629" s="50">
        <v>231.6540777190248</v>
      </c>
      <c r="L629" s="50">
        <v>197.04783822559716</v>
      </c>
      <c r="M629" s="50">
        <v>274.2502817676729</v>
      </c>
      <c r="N629" s="50">
        <v>388.54306808915896</v>
      </c>
      <c r="O629" s="306">
        <v>57.677916726170395</v>
      </c>
      <c r="P629" s="50">
        <v>83.688416501359484</v>
      </c>
      <c r="Q629" s="50">
        <v>108.93298129391437</v>
      </c>
      <c r="R629" s="50">
        <v>128.91149119363772</v>
      </c>
      <c r="S629" s="50">
        <v>144.33669261278382</v>
      </c>
      <c r="T629" s="50">
        <v>157.08510291312095</v>
      </c>
      <c r="U629" s="306">
        <v>56.947138915126168</v>
      </c>
      <c r="V629" s="50">
        <v>83.128548690682578</v>
      </c>
      <c r="W629" s="50">
        <v>108.85960184444031</v>
      </c>
      <c r="X629" s="50">
        <v>129.60491993335663</v>
      </c>
      <c r="Y629" s="50">
        <v>145.99201723332783</v>
      </c>
      <c r="Z629" s="50">
        <v>159.84897834309052</v>
      </c>
    </row>
    <row r="630" spans="1:26" x14ac:dyDescent="0.25">
      <c r="A630" t="str">
        <f t="shared" si="18"/>
        <v>29. Verv. en assemblage van motorvoertuigen, aanhangwagens en opleggers</v>
      </c>
      <c r="B630">
        <v>29</v>
      </c>
      <c r="C630" s="3" t="s">
        <v>161</v>
      </c>
      <c r="D630" s="208"/>
      <c r="E630" s="50">
        <v>603.4812551528106</v>
      </c>
      <c r="F630" s="50">
        <v>392.95087534900932</v>
      </c>
      <c r="G630" s="50">
        <v>337.62292755732</v>
      </c>
      <c r="H630" s="50">
        <v>315.7762488913466</v>
      </c>
      <c r="I630" s="50">
        <v>332.18021463076371</v>
      </c>
      <c r="J630" s="50">
        <v>416.28984662283978</v>
      </c>
      <c r="K630" s="50">
        <v>359.57913943924336</v>
      </c>
      <c r="L630" s="50">
        <v>308.88963462610559</v>
      </c>
      <c r="M630" s="50">
        <v>317.84428824352955</v>
      </c>
      <c r="N630" s="50">
        <v>471.46177254584779</v>
      </c>
      <c r="O630" s="306">
        <v>71.262288899471315</v>
      </c>
      <c r="P630" s="50">
        <v>103.39881279992858</v>
      </c>
      <c r="Q630" s="50">
        <v>134.58900779135416</v>
      </c>
      <c r="R630" s="50">
        <v>159.27288032118599</v>
      </c>
      <c r="S630" s="50">
        <v>178.33104369214129</v>
      </c>
      <c r="T630" s="50">
        <v>194.08197488725904</v>
      </c>
      <c r="U630" s="306">
        <v>69.90845387398997</v>
      </c>
      <c r="V630" s="50">
        <v>102.04881970305104</v>
      </c>
      <c r="W630" s="50">
        <v>133.63632658745505</v>
      </c>
      <c r="X630" s="50">
        <v>159.10333231151313</v>
      </c>
      <c r="Y630" s="50">
        <v>179.22017501068751</v>
      </c>
      <c r="Z630" s="50">
        <v>196.23101602974742</v>
      </c>
    </row>
    <row r="631" spans="1:26" x14ac:dyDescent="0.25">
      <c r="A631" t="str">
        <f t="shared" si="18"/>
        <v>29. Verv. en assemblage van motorvoertuigen, aanhangwagens en opleggers</v>
      </c>
      <c r="B631">
        <v>29</v>
      </c>
      <c r="C631" s="3" t="s">
        <v>162</v>
      </c>
      <c r="D631" s="208"/>
      <c r="E631" s="50">
        <v>637.14332727830651</v>
      </c>
      <c r="F631" s="50">
        <v>363.86365917962013</v>
      </c>
      <c r="G631" s="50">
        <v>303.08545833317555</v>
      </c>
      <c r="H631" s="50">
        <v>258.7095200253882</v>
      </c>
      <c r="I631" s="50">
        <v>261.98423103735473</v>
      </c>
      <c r="J631" s="50">
        <v>342.89323713091994</v>
      </c>
      <c r="K631" s="50">
        <v>290.76304247246549</v>
      </c>
      <c r="L631" s="50">
        <v>252.80237549389864</v>
      </c>
      <c r="M631" s="50">
        <v>281.33414637928831</v>
      </c>
      <c r="N631" s="50">
        <v>478.36438866957786</v>
      </c>
      <c r="O631" s="306">
        <v>313.78840647871715</v>
      </c>
      <c r="P631" s="50">
        <v>260.39589872440541</v>
      </c>
      <c r="Q631" s="50">
        <v>210.39239915197069</v>
      </c>
      <c r="R631" s="50">
        <v>166.16408273002406</v>
      </c>
      <c r="S631" s="50">
        <v>129.22439539372064</v>
      </c>
      <c r="T631" s="50">
        <v>103.89653316267568</v>
      </c>
      <c r="U631" s="306">
        <v>306.24257150899484</v>
      </c>
      <c r="V631" s="50">
        <v>255.67326231153785</v>
      </c>
      <c r="W631" s="50">
        <v>207.82783966675186</v>
      </c>
      <c r="X631" s="50">
        <v>165.13279651491084</v>
      </c>
      <c r="Y631" s="50">
        <v>129.20020244360256</v>
      </c>
      <c r="Z631" s="50">
        <v>104.50624548678019</v>
      </c>
    </row>
    <row r="632" spans="1:26" x14ac:dyDescent="0.25">
      <c r="A632" t="str">
        <f t="shared" si="18"/>
        <v>29. Verv. en assemblage van motorvoertuigen, aanhangwagens en opleggers</v>
      </c>
      <c r="B632">
        <v>29</v>
      </c>
      <c r="C632" s="3" t="s">
        <v>163</v>
      </c>
      <c r="D632" s="208"/>
      <c r="E632" s="50">
        <v>618.74871172961127</v>
      </c>
      <c r="F632" s="50">
        <v>324.67982556796795</v>
      </c>
      <c r="G632" s="50">
        <v>269.27710381327017</v>
      </c>
      <c r="H632" s="50">
        <v>225.73830437513132</v>
      </c>
      <c r="I632" s="50">
        <v>220.7984516506252</v>
      </c>
      <c r="J632" s="50">
        <v>315.2798601443551</v>
      </c>
      <c r="K632" s="50">
        <v>268.62826877753798</v>
      </c>
      <c r="L632" s="50">
        <v>218.39113514762789</v>
      </c>
      <c r="M632" s="50">
        <v>234.68861759770874</v>
      </c>
      <c r="N632" s="50">
        <v>431.76444965592896</v>
      </c>
      <c r="O632" s="306">
        <v>260.88091786805313</v>
      </c>
      <c r="P632" s="50">
        <v>248.95913139939518</v>
      </c>
      <c r="Q632" s="50">
        <v>244.95481455199447</v>
      </c>
      <c r="R632" s="50">
        <v>244.50730291044817</v>
      </c>
      <c r="S632" s="50">
        <v>242.1936948778841</v>
      </c>
      <c r="T632" s="50">
        <v>233.85320481041276</v>
      </c>
      <c r="U632" s="306">
        <v>253.17763945245269</v>
      </c>
      <c r="V632" s="50">
        <v>243.07125127278442</v>
      </c>
      <c r="W632" s="50">
        <v>240.61019243324401</v>
      </c>
      <c r="X632" s="50">
        <v>241.62528522240785</v>
      </c>
      <c r="Y632" s="50">
        <v>240.78857769187368</v>
      </c>
      <c r="Z632" s="50">
        <v>233.90466240163678</v>
      </c>
    </row>
    <row r="633" spans="1:26" x14ac:dyDescent="0.25">
      <c r="A633" t="str">
        <f t="shared" si="18"/>
        <v>29. Verv. en assemblage van motorvoertuigen, aanhangwagens en opleggers</v>
      </c>
      <c r="B633">
        <v>29</v>
      </c>
      <c r="C633" s="3" t="s">
        <v>164</v>
      </c>
      <c r="D633" s="208"/>
      <c r="E633" s="50">
        <v>677.59888388875038</v>
      </c>
      <c r="F633" s="50">
        <v>308.52012004689362</v>
      </c>
      <c r="G633" s="50">
        <v>226.64846616177795</v>
      </c>
      <c r="H633" s="50">
        <v>171.95188166600795</v>
      </c>
      <c r="I633" s="50">
        <v>168.46211135868461</v>
      </c>
      <c r="J633" s="50">
        <v>271.12136011979584</v>
      </c>
      <c r="K633" s="50">
        <v>223.97332173297022</v>
      </c>
      <c r="L633" s="50">
        <v>177.84812147787872</v>
      </c>
      <c r="M633" s="50">
        <v>201.88010740503023</v>
      </c>
      <c r="N633" s="50">
        <v>427.16889819045792</v>
      </c>
      <c r="O633" s="306">
        <v>236.51161233475059</v>
      </c>
      <c r="P633" s="50">
        <v>227.35676565507288</v>
      </c>
      <c r="Q633" s="50">
        <v>216.07146914340549</v>
      </c>
      <c r="R633" s="50">
        <v>205.5510827586578</v>
      </c>
      <c r="S633" s="50">
        <v>198.77845264210134</v>
      </c>
      <c r="T633" s="50">
        <v>189.71300146342452</v>
      </c>
      <c r="U633" s="306">
        <v>227.72340544664456</v>
      </c>
      <c r="V633" s="50">
        <v>220.23461903465497</v>
      </c>
      <c r="W633" s="50">
        <v>210.57055117590511</v>
      </c>
      <c r="X633" s="50">
        <v>201.53128863963175</v>
      </c>
      <c r="Y633" s="50">
        <v>196.07152318902658</v>
      </c>
      <c r="Z633" s="50">
        <v>188.26293118753551</v>
      </c>
    </row>
    <row r="634" spans="1:26" x14ac:dyDescent="0.25">
      <c r="A634" t="str">
        <f t="shared" si="18"/>
        <v>29. Verv. en assemblage van motorvoertuigen, aanhangwagens en opleggers</v>
      </c>
      <c r="B634">
        <v>29</v>
      </c>
      <c r="C634" s="3" t="s">
        <v>165</v>
      </c>
      <c r="D634" s="208"/>
      <c r="E634" s="50">
        <v>704.50972067477221</v>
      </c>
      <c r="F634" s="50">
        <v>261.27115047217234</v>
      </c>
      <c r="G634" s="50">
        <v>186.25109014808365</v>
      </c>
      <c r="H634" s="50">
        <v>129.10035152739164</v>
      </c>
      <c r="I634" s="50">
        <v>131.94713756422655</v>
      </c>
      <c r="J634" s="50">
        <v>253.04841973371228</v>
      </c>
      <c r="K634" s="50">
        <v>199.91606760559867</v>
      </c>
      <c r="L634" s="50">
        <v>138.46811402067902</v>
      </c>
      <c r="M634" s="50">
        <v>161.85743836934452</v>
      </c>
      <c r="N634" s="50">
        <v>409.36622152297446</v>
      </c>
      <c r="O634" s="306">
        <v>204.37661944185194</v>
      </c>
      <c r="P634" s="50">
        <v>195.28453078574535</v>
      </c>
      <c r="Q634" s="50">
        <v>192.55442315896175</v>
      </c>
      <c r="R634" s="50">
        <v>186.74559258544824</v>
      </c>
      <c r="S634" s="50">
        <v>178.4752220402826</v>
      </c>
      <c r="T634" s="50">
        <v>170.88329652177836</v>
      </c>
      <c r="U634" s="306">
        <v>194.75825620275219</v>
      </c>
      <c r="V634" s="50">
        <v>187.22119488510566</v>
      </c>
      <c r="W634" s="50">
        <v>185.72192367330621</v>
      </c>
      <c r="X634" s="50">
        <v>181.21015794323094</v>
      </c>
      <c r="Y634" s="50">
        <v>174.23388204821606</v>
      </c>
      <c r="Z634" s="50">
        <v>167.83278436395142</v>
      </c>
    </row>
    <row r="635" spans="1:26" x14ac:dyDescent="0.25">
      <c r="A635" t="str">
        <f t="shared" si="18"/>
        <v>29. Verv. en assemblage van motorvoertuigen, aanhangwagens en opleggers</v>
      </c>
      <c r="B635">
        <v>29</v>
      </c>
      <c r="C635" s="3" t="s">
        <v>166</v>
      </c>
      <c r="D635" s="206"/>
      <c r="E635" s="50">
        <v>587.48804652329079</v>
      </c>
      <c r="F635" s="50">
        <v>218.07005708540299</v>
      </c>
      <c r="G635" s="50">
        <v>154.47695870105946</v>
      </c>
      <c r="H635" s="50">
        <v>103.36411049224647</v>
      </c>
      <c r="I635" s="50">
        <v>105.43728030466696</v>
      </c>
      <c r="J635" s="50">
        <v>235.75015956542697</v>
      </c>
      <c r="K635" s="50">
        <v>185.70364290751058</v>
      </c>
      <c r="L635" s="50">
        <v>125.89702239372266</v>
      </c>
      <c r="M635" s="50">
        <v>153.80973578306671</v>
      </c>
      <c r="N635" s="50">
        <v>440.14867162064775</v>
      </c>
      <c r="O635" s="306">
        <v>204.29199003704466</v>
      </c>
      <c r="P635" s="50">
        <v>193.18452004338621</v>
      </c>
      <c r="Q635" s="50">
        <v>178.91494580983837</v>
      </c>
      <c r="R635" s="50">
        <v>170.2889500722514</v>
      </c>
      <c r="S635" s="50">
        <v>161.71166742137842</v>
      </c>
      <c r="T635" s="50">
        <v>155.4789589365096</v>
      </c>
      <c r="U635" s="306">
        <v>193.28846822827381</v>
      </c>
      <c r="V635" s="50">
        <v>183.88632469125844</v>
      </c>
      <c r="W635" s="50">
        <v>171.33505751235256</v>
      </c>
      <c r="X635" s="50">
        <v>164.06222053085227</v>
      </c>
      <c r="Y635" s="50">
        <v>156.74221390889505</v>
      </c>
      <c r="Z635" s="50">
        <v>151.61380580100931</v>
      </c>
    </row>
    <row r="636" spans="1:26" x14ac:dyDescent="0.25">
      <c r="A636" t="str">
        <f t="shared" si="18"/>
        <v>29. Verv. en assemblage van motorvoertuigen, aanhangwagens en opleggers</v>
      </c>
      <c r="B636">
        <v>29</v>
      </c>
      <c r="C636" s="3" t="s">
        <v>167</v>
      </c>
      <c r="D636" s="206"/>
      <c r="E636" s="50">
        <v>514.31723631304669</v>
      </c>
      <c r="F636" s="50">
        <v>202.81377583453249</v>
      </c>
      <c r="G636" s="50">
        <v>191.41336277744693</v>
      </c>
      <c r="H636" s="50">
        <v>184.25603623394173</v>
      </c>
      <c r="I636" s="50">
        <v>211.81459442327031</v>
      </c>
      <c r="J636" s="50">
        <v>354.25853837226174</v>
      </c>
      <c r="K636" s="50">
        <v>346.46864857850153</v>
      </c>
      <c r="L636" s="50">
        <v>311.20790315978854</v>
      </c>
      <c r="M636" s="50">
        <v>362.72783339509516</v>
      </c>
      <c r="N636" s="50">
        <v>653.7614435955411</v>
      </c>
      <c r="O636" s="306">
        <v>376.60876125705869</v>
      </c>
      <c r="P636" s="50">
        <v>348.59381776020376</v>
      </c>
      <c r="Q636" s="50">
        <v>327.70284611276452</v>
      </c>
      <c r="R636" s="50">
        <v>306.27807028540747</v>
      </c>
      <c r="S636" s="50">
        <v>293.7319907594665</v>
      </c>
      <c r="T636" s="50">
        <v>280.22321905829489</v>
      </c>
      <c r="U636" s="306">
        <v>365.93079466956254</v>
      </c>
      <c r="V636" s="50">
        <v>340.7616594421313</v>
      </c>
      <c r="W636" s="50">
        <v>322.28030135808052</v>
      </c>
      <c r="X636" s="50">
        <v>303.0344155113217</v>
      </c>
      <c r="Y636" s="50">
        <v>292.3814426004858</v>
      </c>
      <c r="Z636" s="50">
        <v>280.62423703598461</v>
      </c>
    </row>
    <row r="637" spans="1:26" x14ac:dyDescent="0.25">
      <c r="A637" t="str">
        <f t="shared" si="18"/>
        <v>29. Verv. en assemblage van motorvoertuigen, aanhangwagens en opleggers</v>
      </c>
      <c r="B637">
        <v>29</v>
      </c>
      <c r="C637" s="3" t="s">
        <v>168</v>
      </c>
      <c r="D637" s="206"/>
      <c r="E637" s="50">
        <v>141.44906899640469</v>
      </c>
      <c r="F637" s="50">
        <v>100.76764288998568</v>
      </c>
      <c r="G637" s="50">
        <v>102.14502990975902</v>
      </c>
      <c r="H637" s="50">
        <v>110.21149839723724</v>
      </c>
      <c r="I637" s="50">
        <v>121.97750919508148</v>
      </c>
      <c r="J637" s="50">
        <v>168.59812105869167</v>
      </c>
      <c r="K637" s="50">
        <v>183.74863627258088</v>
      </c>
      <c r="L637" s="50">
        <v>198.82843502485906</v>
      </c>
      <c r="M637" s="50">
        <v>219.1493865572273</v>
      </c>
      <c r="N637" s="50">
        <v>330.13615361278528</v>
      </c>
      <c r="O637" s="306">
        <v>325.52618661109892</v>
      </c>
      <c r="P637" s="50">
        <v>352.64097279143738</v>
      </c>
      <c r="Q637" s="50">
        <v>353.17852431924496</v>
      </c>
      <c r="R637" s="50">
        <v>340.83975837904745</v>
      </c>
      <c r="S637" s="50">
        <v>314.607024804616</v>
      </c>
      <c r="T637" s="50">
        <v>284.99347123757576</v>
      </c>
      <c r="U637" s="306">
        <v>321.60851098717723</v>
      </c>
      <c r="V637" s="50">
        <v>350.50714674822393</v>
      </c>
      <c r="W637" s="50">
        <v>353.16763598147054</v>
      </c>
      <c r="X637" s="50">
        <v>342.89358756397206</v>
      </c>
      <c r="Y637" s="50">
        <v>318.4197774009985</v>
      </c>
      <c r="Z637" s="50">
        <v>290.19440429583858</v>
      </c>
    </row>
    <row r="638" spans="1:26" x14ac:dyDescent="0.25">
      <c r="A638" t="str">
        <f t="shared" si="18"/>
        <v>29. Verv. en assemblage van motorvoertuigen, aanhangwagens en opleggers</v>
      </c>
      <c r="B638">
        <v>29</v>
      </c>
      <c r="C638" s="3" t="s">
        <v>169</v>
      </c>
      <c r="D638" s="206"/>
      <c r="E638" s="50">
        <v>9.795087855804482</v>
      </c>
      <c r="F638" s="50">
        <v>10.135916209029224</v>
      </c>
      <c r="G638" s="50">
        <v>5.9300242454382408</v>
      </c>
      <c r="H638" s="50">
        <v>6.590257459033781</v>
      </c>
      <c r="I638" s="50">
        <v>6.8941756318803549</v>
      </c>
      <c r="J638" s="50">
        <v>9.5656687828760276</v>
      </c>
      <c r="K638" s="50">
        <v>12.453684929470771</v>
      </c>
      <c r="L638" s="50">
        <v>13.152191359675353</v>
      </c>
      <c r="M638" s="50">
        <v>13.502256382368076</v>
      </c>
      <c r="N638" s="50">
        <v>22.441328151031719</v>
      </c>
      <c r="O638" s="306">
        <v>22.68986674797361</v>
      </c>
      <c r="P638" s="50">
        <v>43.749203507827723</v>
      </c>
      <c r="Q638" s="50">
        <v>49.970853218133449</v>
      </c>
      <c r="R638" s="50">
        <v>58.098304726413787</v>
      </c>
      <c r="S638" s="50">
        <v>68.266772751103346</v>
      </c>
      <c r="T638" s="50">
        <v>86.408953085507534</v>
      </c>
      <c r="U638" s="306">
        <v>22.489353660066829</v>
      </c>
      <c r="V638" s="50">
        <v>43.625225356743513</v>
      </c>
      <c r="W638" s="50">
        <v>50.131050053278116</v>
      </c>
      <c r="X638" s="50">
        <v>58.637574923436034</v>
      </c>
      <c r="Y638" s="50">
        <v>69.317743587064854</v>
      </c>
      <c r="Z638" s="50">
        <v>88.270643395554515</v>
      </c>
    </row>
    <row r="639" spans="1:26" x14ac:dyDescent="0.25">
      <c r="A639" t="str">
        <f t="shared" si="18"/>
        <v>29. Verv. en assemblage van motorvoertuigen, aanhangwagens en opleggers</v>
      </c>
      <c r="B639">
        <v>29</v>
      </c>
      <c r="C639" s="3" t="s">
        <v>26</v>
      </c>
      <c r="D639" s="208"/>
      <c r="E639" s="50">
        <v>665.56139316525582</v>
      </c>
      <c r="F639" s="50">
        <v>313.71733493354742</v>
      </c>
      <c r="G639" s="50">
        <v>299.48841693264416</v>
      </c>
      <c r="H639" s="50">
        <v>301.05779209021279</v>
      </c>
      <c r="I639" s="50">
        <v>340.68627925023213</v>
      </c>
      <c r="J639" s="50">
        <v>532.42232821382947</v>
      </c>
      <c r="K639" s="50">
        <v>542.67096978055326</v>
      </c>
      <c r="L639" s="50">
        <v>523.18852954432293</v>
      </c>
      <c r="M639" s="50">
        <v>595.37947633469048</v>
      </c>
      <c r="N639" s="50">
        <v>1006.3389253593581</v>
      </c>
      <c r="O639" s="306">
        <v>724.82481461613122</v>
      </c>
      <c r="P639" s="50">
        <v>744.98399405946884</v>
      </c>
      <c r="Q639" s="50">
        <v>730.85222365014295</v>
      </c>
      <c r="R639" s="50">
        <v>705.21613339086866</v>
      </c>
      <c r="S639" s="50">
        <v>676.60578831518581</v>
      </c>
      <c r="T639" s="50">
        <v>651.62564338137815</v>
      </c>
      <c r="U639" s="306">
        <v>710.02865931680662</v>
      </c>
      <c r="V639" s="50">
        <v>734.89403154709873</v>
      </c>
      <c r="W639" s="50">
        <v>725.57898739282928</v>
      </c>
      <c r="X639" s="50">
        <v>704.56557799872985</v>
      </c>
      <c r="Y639" s="50">
        <v>680.11896358854915</v>
      </c>
      <c r="Z639" s="50">
        <v>659.08928472737773</v>
      </c>
    </row>
    <row r="640" spans="1:26" x14ac:dyDescent="0.25">
      <c r="A640" t="str">
        <f t="shared" si="18"/>
        <v>29. Verv. en assemblage van motorvoertuigen, aanhangwagens en opleggers</v>
      </c>
      <c r="B640">
        <v>29</v>
      </c>
      <c r="C640" s="3" t="s">
        <v>19</v>
      </c>
      <c r="D640" s="208"/>
      <c r="E640" s="50">
        <v>5031.8285272435523</v>
      </c>
      <c r="F640" s="50">
        <v>2597.7846906228192</v>
      </c>
      <c r="G640" s="50">
        <v>2122.489217747227</v>
      </c>
      <c r="H640" s="50">
        <v>1797.6403348911924</v>
      </c>
      <c r="I640" s="50">
        <v>1860.9798288443039</v>
      </c>
      <c r="J640" s="50">
        <v>2722.1389411047057</v>
      </c>
      <c r="K640" s="50">
        <v>2313.2196386160845</v>
      </c>
      <c r="L640" s="50">
        <v>1950.8728209622723</v>
      </c>
      <c r="M640" s="50">
        <v>2258.8818677111908</v>
      </c>
      <c r="N640" s="50">
        <v>4098.4795860355616</v>
      </c>
      <c r="O640" s="306">
        <v>2078.688514914892</v>
      </c>
      <c r="P640" s="50">
        <v>2064.6141721482395</v>
      </c>
      <c r="Q640" s="50">
        <v>2026.8451408028955</v>
      </c>
      <c r="R640" s="50">
        <v>1977.9979094118464</v>
      </c>
      <c r="S640" s="50">
        <v>1922.3543113449402</v>
      </c>
      <c r="T640" s="50">
        <v>1870.436552982158</v>
      </c>
      <c r="U640" s="306">
        <v>2017.1150058003084</v>
      </c>
      <c r="V640" s="50">
        <v>2017.5157914966137</v>
      </c>
      <c r="W640" s="50">
        <v>1993.775684916561</v>
      </c>
      <c r="X640" s="50">
        <v>1958.3069596939577</v>
      </c>
      <c r="Y640" s="50">
        <v>1915.2893639082258</v>
      </c>
      <c r="Z640" s="50">
        <v>1875.4380020164745</v>
      </c>
    </row>
    <row r="641" spans="1:26" x14ac:dyDescent="0.25">
      <c r="A641" t="str">
        <f t="shared" si="18"/>
        <v>29. Verv. en assemblage van motorvoertuigen, aanhangwagens en opleggers</v>
      </c>
      <c r="B641">
        <v>29</v>
      </c>
      <c r="C641" s="3" t="s">
        <v>20</v>
      </c>
      <c r="D641" s="208"/>
      <c r="E641" s="207">
        <v>0.13227028495938273</v>
      </c>
      <c r="F641" s="207">
        <v>0.12076340894069001</v>
      </c>
      <c r="G641" s="207">
        <v>0.14110244444516704</v>
      </c>
      <c r="H641" s="207">
        <v>0.16747387463824082</v>
      </c>
      <c r="I641" s="207">
        <v>0.18306822780653317</v>
      </c>
      <c r="J641" s="207">
        <v>0.19558969609308788</v>
      </c>
      <c r="K641" s="207">
        <v>0.23459552250093019</v>
      </c>
      <c r="L641" s="207">
        <v>0.26818177172936319</v>
      </c>
      <c r="M641" s="207">
        <v>0.26357264841740397</v>
      </c>
      <c r="N641" s="207">
        <v>0.24553957247662775</v>
      </c>
      <c r="O641" s="307">
        <v>0.34869332726640279</v>
      </c>
      <c r="P641" s="207">
        <v>0.36083448622476033</v>
      </c>
      <c r="Q641" s="207">
        <v>0.36058611925360512</v>
      </c>
      <c r="R641" s="207">
        <v>0.35653027237049162</v>
      </c>
      <c r="S641" s="207">
        <v>0.35196726447467996</v>
      </c>
      <c r="T641" s="207">
        <v>0.34838158094293509</v>
      </c>
      <c r="U641" s="307">
        <v>0.35200207091568209</v>
      </c>
      <c r="V641" s="207">
        <v>0.36425689188878513</v>
      </c>
      <c r="W641" s="207">
        <v>0.36392207653149033</v>
      </c>
      <c r="X641" s="207">
        <v>0.35978301282697717</v>
      </c>
      <c r="Y641" s="207">
        <v>0.35509984882949425</v>
      </c>
      <c r="Z641" s="207">
        <v>0.3514321902503435</v>
      </c>
    </row>
    <row r="642" spans="1:26" x14ac:dyDescent="0.25">
      <c r="A642" t="str">
        <f t="shared" si="18"/>
        <v>29. Verv. en assemblage van motorvoertuigen, aanhangwagens en opleggers</v>
      </c>
      <c r="B642">
        <v>29</v>
      </c>
      <c r="C642" s="3" t="s">
        <v>29</v>
      </c>
      <c r="D642" s="208"/>
      <c r="E642" s="50">
        <v>-1.1714727564476561</v>
      </c>
      <c r="F642" s="50">
        <v>1756.7846906228192</v>
      </c>
      <c r="G642" s="50">
        <v>2057.489217747227</v>
      </c>
      <c r="H642" s="50">
        <v>1797.6403348911924</v>
      </c>
      <c r="I642" s="50">
        <v>1860.9798288443039</v>
      </c>
      <c r="J642" s="50">
        <v>1722.1389411047057</v>
      </c>
      <c r="K642" s="50">
        <v>1883.2196386160845</v>
      </c>
      <c r="L642" s="50">
        <v>1950.8728209622723</v>
      </c>
      <c r="M642" s="50">
        <v>2098.8818677111908</v>
      </c>
      <c r="N642" s="50">
        <v>304.76271454755533</v>
      </c>
      <c r="O642" s="306">
        <v>1279.4070875705447</v>
      </c>
      <c r="P642" s="50">
        <v>1295.5652108691224</v>
      </c>
      <c r="Q642" s="50">
        <v>1286.8851159471301</v>
      </c>
      <c r="R642" s="50">
        <v>1266.0265448398534</v>
      </c>
      <c r="S642" s="50">
        <v>1237.3129483749751</v>
      </c>
      <c r="T642" s="50">
        <v>1211.3065762282631</v>
      </c>
      <c r="U642" s="306">
        <v>1340.9805966851279</v>
      </c>
      <c r="V642" s="50">
        <v>1363.0155508514351</v>
      </c>
      <c r="W642" s="50">
        <v>1360.2173875875098</v>
      </c>
      <c r="X642" s="50">
        <v>1345.0205295487222</v>
      </c>
      <c r="Y642" s="50">
        <v>1321.6261651371869</v>
      </c>
      <c r="Z642" s="50">
        <v>1300.770153110042</v>
      </c>
    </row>
    <row r="643" spans="1:26" x14ac:dyDescent="0.25">
      <c r="A643" t="str">
        <f t="shared" ref="A643:A706" si="19">VLOOKUP(B643,$AT$3:$AU$70,2)</f>
        <v>29. Verv. en assemblage van motorvoertuigen, aanhangwagens en opleggers</v>
      </c>
      <c r="B643">
        <v>30</v>
      </c>
      <c r="C643" s="3" t="s">
        <v>25</v>
      </c>
      <c r="D643" s="50">
        <v>2387</v>
      </c>
      <c r="E643" s="50">
        <v>2228</v>
      </c>
      <c r="F643" s="50">
        <v>2167</v>
      </c>
      <c r="G643" s="50">
        <v>2021</v>
      </c>
      <c r="H643" s="50">
        <v>1841</v>
      </c>
      <c r="I643" s="50">
        <v>1765</v>
      </c>
      <c r="J643" s="50">
        <v>1773</v>
      </c>
      <c r="K643" s="50">
        <v>1838</v>
      </c>
      <c r="L643" s="50">
        <v>1793</v>
      </c>
      <c r="M643" s="50">
        <v>1280</v>
      </c>
      <c r="N643" s="50">
        <v>1282.0390044578658</v>
      </c>
      <c r="O643" s="306">
        <v>1204.7754804052022</v>
      </c>
      <c r="P643" s="50">
        <v>1132.1683296206518</v>
      </c>
      <c r="Q643" s="50">
        <v>1063.9369305265975</v>
      </c>
      <c r="R643" s="50">
        <v>999.81757352074771</v>
      </c>
      <c r="S643" s="50">
        <v>939.56244175690415</v>
      </c>
      <c r="T643" s="50">
        <v>882.93865335012242</v>
      </c>
      <c r="U643" s="306">
        <v>1188.8032139418106</v>
      </c>
      <c r="V643" s="50">
        <v>1102.3479602135803</v>
      </c>
      <c r="W643" s="50">
        <v>1022.1801313590003</v>
      </c>
      <c r="X643" s="50">
        <v>947.84247683704382</v>
      </c>
      <c r="Y643" s="50">
        <v>878.9109994753486</v>
      </c>
      <c r="Z643" s="50">
        <v>814.9925371318468</v>
      </c>
    </row>
    <row r="644" spans="1:26" x14ac:dyDescent="0.25">
      <c r="A644" t="str">
        <f t="shared" si="19"/>
        <v>29. Verv. en assemblage van motorvoertuigen, aanhangwagens en opleggers</v>
      </c>
      <c r="B644">
        <v>30</v>
      </c>
      <c r="C644" s="3" t="s">
        <v>154</v>
      </c>
      <c r="D644" s="206"/>
      <c r="E644" s="50">
        <v>-159</v>
      </c>
      <c r="F644" s="50">
        <v>-61</v>
      </c>
      <c r="G644" s="50">
        <v>-146</v>
      </c>
      <c r="H644" s="50">
        <v>-180</v>
      </c>
      <c r="I644" s="50">
        <v>-76</v>
      </c>
      <c r="J644" s="50">
        <v>8</v>
      </c>
      <c r="K644" s="50">
        <v>65</v>
      </c>
      <c r="L644" s="50">
        <v>-45</v>
      </c>
      <c r="M644" s="50">
        <v>-513</v>
      </c>
      <c r="N644" s="50">
        <v>2.039004457865758</v>
      </c>
      <c r="O644" s="306">
        <v>-77.26352405266357</v>
      </c>
      <c r="P644" s="50">
        <v>-72.607150784550413</v>
      </c>
      <c r="Q644" s="50">
        <v>-68.231399094054268</v>
      </c>
      <c r="R644" s="50">
        <v>-64.119357005849793</v>
      </c>
      <c r="S644" s="50">
        <v>-60.255131763843565</v>
      </c>
      <c r="T644" s="50">
        <v>-56.623788406781728</v>
      </c>
      <c r="U644" s="306">
        <v>-93.235790516055204</v>
      </c>
      <c r="V644" s="50">
        <v>-86.455253728230218</v>
      </c>
      <c r="W644" s="50">
        <v>-80.16782885458008</v>
      </c>
      <c r="X644" s="50">
        <v>-74.337654521956438</v>
      </c>
      <c r="Y644" s="50">
        <v>-68.931477361695215</v>
      </c>
      <c r="Z644" s="50">
        <v>-63.918462343501801</v>
      </c>
    </row>
    <row r="645" spans="1:26" x14ac:dyDescent="0.25">
      <c r="A645" t="str">
        <f t="shared" si="19"/>
        <v>29. Verv. en assemblage van motorvoertuigen, aanhangwagens en opleggers</v>
      </c>
      <c r="B645">
        <v>30</v>
      </c>
      <c r="C645" s="3" t="s">
        <v>155</v>
      </c>
      <c r="D645" s="206"/>
      <c r="E645" s="207">
        <v>0.93338919145370758</v>
      </c>
      <c r="F645" s="207">
        <v>0.97262118491921001</v>
      </c>
      <c r="G645" s="207">
        <v>0.93262574988463309</v>
      </c>
      <c r="H645" s="207">
        <v>0.91093518060366152</v>
      </c>
      <c r="I645" s="207">
        <v>0.9587180879956545</v>
      </c>
      <c r="J645" s="207">
        <v>1.0045325779036827</v>
      </c>
      <c r="K645" s="207">
        <v>1.0366610265087421</v>
      </c>
      <c r="L645" s="207">
        <v>0.97551686615886835</v>
      </c>
      <c r="M645" s="207">
        <v>0.71388733965421081</v>
      </c>
      <c r="N645" s="207">
        <v>1.0015929722327077</v>
      </c>
      <c r="O645" s="307">
        <v>0.93973387409898979</v>
      </c>
      <c r="P645" s="207">
        <v>0.93973387409898945</v>
      </c>
      <c r="Q645" s="207">
        <v>0.93973387409899012</v>
      </c>
      <c r="R645" s="207">
        <v>0.93973387409899023</v>
      </c>
      <c r="S645" s="207">
        <v>0.93973387409899012</v>
      </c>
      <c r="T645" s="207">
        <v>0.93973387409899023</v>
      </c>
      <c r="U645" s="307">
        <v>0.92727538694855727</v>
      </c>
      <c r="V645" s="207">
        <v>0.92727538694855682</v>
      </c>
      <c r="W645" s="207">
        <v>0.92727538694855705</v>
      </c>
      <c r="X645" s="207">
        <v>0.92727538694855705</v>
      </c>
      <c r="Y645" s="207">
        <v>0.92727538694855716</v>
      </c>
      <c r="Z645" s="207">
        <v>0.92727538694855693</v>
      </c>
    </row>
    <row r="646" spans="1:26" x14ac:dyDescent="0.25">
      <c r="A646" t="str">
        <f t="shared" si="19"/>
        <v>29. Verv. en assemblage van motorvoertuigen, aanhangwagens en opleggers</v>
      </c>
      <c r="B646">
        <v>30</v>
      </c>
      <c r="C646" s="3" t="s">
        <v>8</v>
      </c>
      <c r="D646" s="50">
        <v>11</v>
      </c>
      <c r="E646" s="50">
        <v>7</v>
      </c>
      <c r="F646" s="50">
        <v>2</v>
      </c>
      <c r="G646" s="50">
        <v>3</v>
      </c>
      <c r="H646" s="50">
        <v>3</v>
      </c>
      <c r="I646" s="50">
        <v>7</v>
      </c>
      <c r="J646" s="50">
        <v>6</v>
      </c>
      <c r="K646" s="50">
        <v>6</v>
      </c>
      <c r="L646" s="50">
        <v>4</v>
      </c>
      <c r="M646" s="50">
        <v>6</v>
      </c>
      <c r="N646" s="50">
        <v>3.6321144015576086</v>
      </c>
      <c r="O646" s="306">
        <v>3.2252093407554003</v>
      </c>
      <c r="P646" s="50">
        <v>2.9898784375220848</v>
      </c>
      <c r="Q646" s="50">
        <v>2.7596127516267197</v>
      </c>
      <c r="R646" s="50">
        <v>2.5432308431866031</v>
      </c>
      <c r="S646" s="50">
        <v>2.3491285105688031</v>
      </c>
      <c r="T646" s="50">
        <v>2.1008178552543448</v>
      </c>
      <c r="U646" s="306">
        <v>3.182451246962315</v>
      </c>
      <c r="V646" s="50">
        <v>2.9111275334767361</v>
      </c>
      <c r="W646" s="50">
        <v>2.6513050200838557</v>
      </c>
      <c r="X646" s="50">
        <v>2.4110220558394113</v>
      </c>
      <c r="Y646" s="50">
        <v>2.1974855479102491</v>
      </c>
      <c r="Z646" s="50">
        <v>1.9391504352077389</v>
      </c>
    </row>
    <row r="647" spans="1:26" x14ac:dyDescent="0.25">
      <c r="A647" t="str">
        <f t="shared" si="19"/>
        <v>29. Verv. en assemblage van motorvoertuigen, aanhangwagens en opleggers</v>
      </c>
      <c r="B647">
        <v>30</v>
      </c>
      <c r="C647" s="3" t="s">
        <v>9</v>
      </c>
      <c r="D647" s="50">
        <v>161</v>
      </c>
      <c r="E647" s="50">
        <v>124</v>
      </c>
      <c r="F647" s="50">
        <v>99</v>
      </c>
      <c r="G647" s="50">
        <v>78</v>
      </c>
      <c r="H647" s="50">
        <v>51</v>
      </c>
      <c r="I647" s="50">
        <v>55</v>
      </c>
      <c r="J647" s="50">
        <v>62</v>
      </c>
      <c r="K647" s="50">
        <v>88</v>
      </c>
      <c r="L647" s="50">
        <v>82</v>
      </c>
      <c r="M647" s="50">
        <v>33</v>
      </c>
      <c r="N647" s="50">
        <v>55.010023572681604</v>
      </c>
      <c r="O647" s="306">
        <v>48.847261469986336</v>
      </c>
      <c r="P647" s="50">
        <v>45.283067971925391</v>
      </c>
      <c r="Q647" s="50">
        <v>41.795589492819225</v>
      </c>
      <c r="R647" s="50">
        <v>38.518387134080733</v>
      </c>
      <c r="S647" s="50">
        <v>35.578619078251144</v>
      </c>
      <c r="T647" s="50">
        <v>31.817841335033986</v>
      </c>
      <c r="U647" s="306">
        <v>48.199670703992879</v>
      </c>
      <c r="V647" s="50">
        <v>44.090349734293099</v>
      </c>
      <c r="W647" s="50">
        <v>40.155219667815487</v>
      </c>
      <c r="X647" s="50">
        <v>36.516024954804173</v>
      </c>
      <c r="Y647" s="50">
        <v>33.281917480167955</v>
      </c>
      <c r="Z647" s="50">
        <v>29.369314773237207</v>
      </c>
    </row>
    <row r="648" spans="1:26" x14ac:dyDescent="0.25">
      <c r="A648" t="str">
        <f t="shared" si="19"/>
        <v>29. Verv. en assemblage van motorvoertuigen, aanhangwagens en opleggers</v>
      </c>
      <c r="B648">
        <v>30</v>
      </c>
      <c r="C648" s="3" t="s">
        <v>10</v>
      </c>
      <c r="D648" s="50">
        <v>298</v>
      </c>
      <c r="E648" s="50">
        <v>272</v>
      </c>
      <c r="F648" s="50">
        <v>274</v>
      </c>
      <c r="G648" s="50">
        <v>227</v>
      </c>
      <c r="H648" s="50">
        <v>206</v>
      </c>
      <c r="I648" s="50">
        <v>190</v>
      </c>
      <c r="J648" s="50">
        <v>180</v>
      </c>
      <c r="K648" s="50">
        <v>176</v>
      </c>
      <c r="L648" s="50">
        <v>148</v>
      </c>
      <c r="M648" s="50">
        <v>87</v>
      </c>
      <c r="N648" s="50">
        <v>135.90711706191925</v>
      </c>
      <c r="O648" s="306">
        <v>120.6814695140839</v>
      </c>
      <c r="P648" s="50">
        <v>111.87581498946274</v>
      </c>
      <c r="Q648" s="50">
        <v>103.2596916881416</v>
      </c>
      <c r="R648" s="50">
        <v>95.163074095964163</v>
      </c>
      <c r="S648" s="50">
        <v>87.900117722738116</v>
      </c>
      <c r="T648" s="50">
        <v>78.608784474789843</v>
      </c>
      <c r="U648" s="306">
        <v>119.08153938633534</v>
      </c>
      <c r="V648" s="50">
        <v>108.92909934354768</v>
      </c>
      <c r="W648" s="50">
        <v>99.207013296955907</v>
      </c>
      <c r="X648" s="50">
        <v>90.216061653045614</v>
      </c>
      <c r="Y648" s="50">
        <v>82.225913774532614</v>
      </c>
      <c r="Z648" s="50">
        <v>72.559483557409578</v>
      </c>
    </row>
    <row r="649" spans="1:26" x14ac:dyDescent="0.25">
      <c r="A649" t="str">
        <f t="shared" si="19"/>
        <v>29. Verv. en assemblage van motorvoertuigen, aanhangwagens en opleggers</v>
      </c>
      <c r="B649">
        <v>30</v>
      </c>
      <c r="C649" s="3" t="s">
        <v>11</v>
      </c>
      <c r="D649" s="50">
        <v>276</v>
      </c>
      <c r="E649" s="50">
        <v>252</v>
      </c>
      <c r="F649" s="50">
        <v>235</v>
      </c>
      <c r="G649" s="50">
        <v>229</v>
      </c>
      <c r="H649" s="50">
        <v>210</v>
      </c>
      <c r="I649" s="50">
        <v>216</v>
      </c>
      <c r="J649" s="50">
        <v>234</v>
      </c>
      <c r="K649" s="50">
        <v>249</v>
      </c>
      <c r="L649" s="50">
        <v>221</v>
      </c>
      <c r="M649" s="50">
        <v>168</v>
      </c>
      <c r="N649" s="50">
        <v>148.66577286343968</v>
      </c>
      <c r="O649" s="306">
        <v>142.47222289166078</v>
      </c>
      <c r="P649" s="50">
        <v>132.05382145843868</v>
      </c>
      <c r="Q649" s="50">
        <v>123.28259837956823</v>
      </c>
      <c r="R649" s="50">
        <v>114.32929961231149</v>
      </c>
      <c r="S649" s="50">
        <v>109.00012164951376</v>
      </c>
      <c r="T649" s="50">
        <v>99.844314542309633</v>
      </c>
      <c r="U649" s="306">
        <v>140.58340265530268</v>
      </c>
      <c r="V649" s="50">
        <v>128.57563395355967</v>
      </c>
      <c r="W649" s="50">
        <v>118.44407219094604</v>
      </c>
      <c r="X649" s="50">
        <v>108.38593898482728</v>
      </c>
      <c r="Y649" s="50">
        <v>101.96385211265802</v>
      </c>
      <c r="Z649" s="50">
        <v>92.160843698797294</v>
      </c>
    </row>
    <row r="650" spans="1:26" x14ac:dyDescent="0.25">
      <c r="A650" t="str">
        <f t="shared" si="19"/>
        <v>29. Verv. en assemblage van motorvoertuigen, aanhangwagens en opleggers</v>
      </c>
      <c r="B650">
        <v>30</v>
      </c>
      <c r="C650" s="3" t="s">
        <v>12</v>
      </c>
      <c r="D650" s="50">
        <v>305</v>
      </c>
      <c r="E650" s="50">
        <v>316</v>
      </c>
      <c r="F650" s="50">
        <v>297</v>
      </c>
      <c r="G650" s="50">
        <v>265</v>
      </c>
      <c r="H650" s="50">
        <v>234</v>
      </c>
      <c r="I650" s="50">
        <v>220</v>
      </c>
      <c r="J650" s="50">
        <v>191</v>
      </c>
      <c r="K650" s="50">
        <v>205</v>
      </c>
      <c r="L650" s="50">
        <v>222</v>
      </c>
      <c r="M650" s="50">
        <v>162</v>
      </c>
      <c r="N650" s="50">
        <v>162.00757299220987</v>
      </c>
      <c r="O650" s="306">
        <v>151.66635879031068</v>
      </c>
      <c r="P650" s="50">
        <v>145.40135893930625</v>
      </c>
      <c r="Q650" s="50">
        <v>141.03980173077642</v>
      </c>
      <c r="R650" s="50">
        <v>132.0508663083088</v>
      </c>
      <c r="S650" s="50">
        <v>116.85383391078258</v>
      </c>
      <c r="T650" s="50">
        <v>111.98559796258493</v>
      </c>
      <c r="U650" s="306">
        <v>149.65564763663039</v>
      </c>
      <c r="V650" s="50">
        <v>141.57160843099336</v>
      </c>
      <c r="W650" s="50">
        <v>135.50435079704965</v>
      </c>
      <c r="X650" s="50">
        <v>125.18625747834724</v>
      </c>
      <c r="Y650" s="50">
        <v>109.31058478987734</v>
      </c>
      <c r="Z650" s="50">
        <v>103.36780053683151</v>
      </c>
    </row>
    <row r="651" spans="1:26" x14ac:dyDescent="0.25">
      <c r="A651" t="str">
        <f t="shared" si="19"/>
        <v>29. Verv. en assemblage van motorvoertuigen, aanhangwagens en opleggers</v>
      </c>
      <c r="B651">
        <v>30</v>
      </c>
      <c r="C651" s="3" t="s">
        <v>13</v>
      </c>
      <c r="D651" s="50">
        <v>327</v>
      </c>
      <c r="E651" s="50">
        <v>278</v>
      </c>
      <c r="F651" s="50">
        <v>283</v>
      </c>
      <c r="G651" s="50">
        <v>250</v>
      </c>
      <c r="H651" s="50">
        <v>264</v>
      </c>
      <c r="I651" s="50">
        <v>259</v>
      </c>
      <c r="J651" s="50">
        <v>274</v>
      </c>
      <c r="K651" s="50">
        <v>258</v>
      </c>
      <c r="L651" s="50">
        <v>252</v>
      </c>
      <c r="M651" s="50">
        <v>196</v>
      </c>
      <c r="N651" s="50">
        <v>172.49041595052938</v>
      </c>
      <c r="O651" s="306">
        <v>148.03363163365654</v>
      </c>
      <c r="P651" s="50">
        <v>142.80490610110434</v>
      </c>
      <c r="Q651" s="50">
        <v>133.61665427126187</v>
      </c>
      <c r="R651" s="50">
        <v>127.33476394015491</v>
      </c>
      <c r="S651" s="50">
        <v>127.34071644123745</v>
      </c>
      <c r="T651" s="50">
        <v>119.21234564337686</v>
      </c>
      <c r="U651" s="306">
        <v>146.07108122617217</v>
      </c>
      <c r="V651" s="50">
        <v>139.04354399472561</v>
      </c>
      <c r="W651" s="50">
        <v>128.37254286036281</v>
      </c>
      <c r="X651" s="50">
        <v>120.71531971126339</v>
      </c>
      <c r="Y651" s="50">
        <v>119.12050906589195</v>
      </c>
      <c r="Z651" s="50">
        <v>110.03841735175165</v>
      </c>
    </row>
    <row r="652" spans="1:26" x14ac:dyDescent="0.25">
      <c r="A652" t="str">
        <f t="shared" si="19"/>
        <v>29. Verv. en assemblage van motorvoertuigen, aanhangwagens en opleggers</v>
      </c>
      <c r="B652">
        <v>30</v>
      </c>
      <c r="C652" s="3" t="s">
        <v>14</v>
      </c>
      <c r="D652" s="50">
        <v>345</v>
      </c>
      <c r="E652" s="50">
        <v>342</v>
      </c>
      <c r="F652" s="50">
        <v>330</v>
      </c>
      <c r="G652" s="50">
        <v>303</v>
      </c>
      <c r="H652" s="50">
        <v>262</v>
      </c>
      <c r="I652" s="50">
        <v>234</v>
      </c>
      <c r="J652" s="50">
        <v>218</v>
      </c>
      <c r="K652" s="50">
        <v>238</v>
      </c>
      <c r="L652" s="50">
        <v>223</v>
      </c>
      <c r="M652" s="50">
        <v>186</v>
      </c>
      <c r="N652" s="50">
        <v>190.59714469671752</v>
      </c>
      <c r="O652" s="306">
        <v>194.35090288099693</v>
      </c>
      <c r="P652" s="50">
        <v>180.02073011533156</v>
      </c>
      <c r="Q652" s="50">
        <v>166.60842075799323</v>
      </c>
      <c r="R652" s="50">
        <v>154.05934402636029</v>
      </c>
      <c r="S652" s="50">
        <v>135.58040985802339</v>
      </c>
      <c r="T652" s="50">
        <v>116.35696011898459</v>
      </c>
      <c r="U652" s="306">
        <v>191.77430295951439</v>
      </c>
      <c r="V652" s="50">
        <v>175.27913424789656</v>
      </c>
      <c r="W652" s="50">
        <v>160.06946702341537</v>
      </c>
      <c r="X652" s="50">
        <v>146.05063372473845</v>
      </c>
      <c r="Y652" s="50">
        <v>126.82830671133206</v>
      </c>
      <c r="Z652" s="50">
        <v>107.40276663673964</v>
      </c>
    </row>
    <row r="653" spans="1:26" x14ac:dyDescent="0.25">
      <c r="A653" t="str">
        <f t="shared" si="19"/>
        <v>29. Verv. en assemblage van motorvoertuigen, aanhangwagens en opleggers</v>
      </c>
      <c r="B653">
        <v>30</v>
      </c>
      <c r="C653" s="3" t="s">
        <v>15</v>
      </c>
      <c r="D653" s="50">
        <v>315</v>
      </c>
      <c r="E653" s="50">
        <v>292</v>
      </c>
      <c r="F653" s="50">
        <v>289</v>
      </c>
      <c r="G653" s="50">
        <v>299</v>
      </c>
      <c r="H653" s="50">
        <v>280</v>
      </c>
      <c r="I653" s="50">
        <v>265</v>
      </c>
      <c r="J653" s="50">
        <v>269</v>
      </c>
      <c r="K653" s="50">
        <v>260</v>
      </c>
      <c r="L653" s="50">
        <v>263</v>
      </c>
      <c r="M653" s="50">
        <v>164</v>
      </c>
      <c r="N653" s="50">
        <v>150.85217104957331</v>
      </c>
      <c r="O653" s="306">
        <v>148.93749940095663</v>
      </c>
      <c r="P653" s="50">
        <v>144.71222179477269</v>
      </c>
      <c r="Q653" s="50">
        <v>132.49429983113691</v>
      </c>
      <c r="R653" s="50">
        <v>139.21879868760195</v>
      </c>
      <c r="S653" s="50">
        <v>142.66935785333118</v>
      </c>
      <c r="T653" s="50">
        <v>145.66981388667227</v>
      </c>
      <c r="U653" s="306">
        <v>146.96296599990887</v>
      </c>
      <c r="V653" s="50">
        <v>140.90062258400494</v>
      </c>
      <c r="W653" s="50">
        <v>127.29423795701626</v>
      </c>
      <c r="X653" s="50">
        <v>131.98156790309312</v>
      </c>
      <c r="Y653" s="50">
        <v>133.45964284279137</v>
      </c>
      <c r="Z653" s="50">
        <v>134.45986394702052</v>
      </c>
    </row>
    <row r="654" spans="1:26" x14ac:dyDescent="0.25">
      <c r="A654" t="str">
        <f t="shared" si="19"/>
        <v>29. Verv. en assemblage van motorvoertuigen, aanhangwagens en opleggers</v>
      </c>
      <c r="B654">
        <v>30</v>
      </c>
      <c r="C654" s="3" t="s">
        <v>16</v>
      </c>
      <c r="D654" s="50">
        <v>279</v>
      </c>
      <c r="E654" s="50">
        <v>256</v>
      </c>
      <c r="F654" s="50">
        <v>263</v>
      </c>
      <c r="G654" s="50">
        <v>256</v>
      </c>
      <c r="H654" s="50">
        <v>225</v>
      </c>
      <c r="I654" s="50">
        <v>227</v>
      </c>
      <c r="J654" s="50">
        <v>233</v>
      </c>
      <c r="K654" s="50">
        <v>255</v>
      </c>
      <c r="L654" s="50">
        <v>274</v>
      </c>
      <c r="M654" s="50">
        <v>186</v>
      </c>
      <c r="N654" s="50">
        <v>169.84614303725175</v>
      </c>
      <c r="O654" s="306">
        <v>150.82240179797475</v>
      </c>
      <c r="P654" s="50">
        <v>135.81620453732626</v>
      </c>
      <c r="Q654" s="50">
        <v>129.3209746669981</v>
      </c>
      <c r="R654" s="50">
        <v>112.58876382691302</v>
      </c>
      <c r="S654" s="50">
        <v>103.62852910791483</v>
      </c>
      <c r="T654" s="50">
        <v>102.07080176776783</v>
      </c>
      <c r="U654" s="306">
        <v>148.82287937297002</v>
      </c>
      <c r="V654" s="50">
        <v>132.23891900053101</v>
      </c>
      <c r="W654" s="50">
        <v>124.24545767685552</v>
      </c>
      <c r="X654" s="50">
        <v>106.73588422129052</v>
      </c>
      <c r="Y654" s="50">
        <v>96.93901122961563</v>
      </c>
      <c r="Z654" s="50">
        <v>94.215992678720966</v>
      </c>
    </row>
    <row r="655" spans="1:26" x14ac:dyDescent="0.25">
      <c r="A655" t="str">
        <f t="shared" si="19"/>
        <v>29. Verv. en assemblage van motorvoertuigen, aanhangwagens en opleggers</v>
      </c>
      <c r="B655">
        <v>30</v>
      </c>
      <c r="C655" s="3" t="s">
        <v>17</v>
      </c>
      <c r="D655" s="50">
        <v>69</v>
      </c>
      <c r="E655" s="50">
        <v>87</v>
      </c>
      <c r="F655" s="50">
        <v>91</v>
      </c>
      <c r="G655" s="50">
        <v>104</v>
      </c>
      <c r="H655" s="50">
        <v>100</v>
      </c>
      <c r="I655" s="50">
        <v>84</v>
      </c>
      <c r="J655" s="50">
        <v>99</v>
      </c>
      <c r="K655" s="50">
        <v>95</v>
      </c>
      <c r="L655" s="50">
        <v>95</v>
      </c>
      <c r="M655" s="50">
        <v>81</v>
      </c>
      <c r="N655" s="50">
        <v>81.143373086496041</v>
      </c>
      <c r="O655" s="306">
        <v>76.190985880524721</v>
      </c>
      <c r="P655" s="50">
        <v>72.149794554748851</v>
      </c>
      <c r="Q655" s="50">
        <v>70.88317105255318</v>
      </c>
      <c r="R655" s="50">
        <v>64.500528833220727</v>
      </c>
      <c r="S655" s="50">
        <v>58.499719844571125</v>
      </c>
      <c r="T655" s="50">
        <v>51.291437261052742</v>
      </c>
      <c r="U655" s="306">
        <v>75.180886697411367</v>
      </c>
      <c r="V655" s="50">
        <v>70.249429149731824</v>
      </c>
      <c r="W655" s="50">
        <v>68.101188161387839</v>
      </c>
      <c r="X655" s="50">
        <v>61.147495928976475</v>
      </c>
      <c r="Y655" s="50">
        <v>54.723395649443049</v>
      </c>
      <c r="Z655" s="50">
        <v>47.344329561193192</v>
      </c>
    </row>
    <row r="656" spans="1:26" x14ac:dyDescent="0.25">
      <c r="A656" t="str">
        <f t="shared" si="19"/>
        <v>29. Verv. en assemblage van motorvoertuigen, aanhangwagens en opleggers</v>
      </c>
      <c r="B656">
        <v>30</v>
      </c>
      <c r="C656" s="3" t="s">
        <v>156</v>
      </c>
      <c r="D656" s="50">
        <v>1</v>
      </c>
      <c r="E656" s="50">
        <v>2</v>
      </c>
      <c r="F656" s="50">
        <v>4</v>
      </c>
      <c r="G656" s="50">
        <v>7</v>
      </c>
      <c r="H656" s="50">
        <v>6</v>
      </c>
      <c r="I656" s="50">
        <v>8</v>
      </c>
      <c r="J656" s="50">
        <v>7</v>
      </c>
      <c r="K656" s="50">
        <v>8</v>
      </c>
      <c r="L656" s="50">
        <v>9</v>
      </c>
      <c r="M656" s="50">
        <v>11</v>
      </c>
      <c r="N656" s="50">
        <v>11.887155745489077</v>
      </c>
      <c r="O656" s="306">
        <v>19.547536804296151</v>
      </c>
      <c r="P656" s="50">
        <v>19.060530720713352</v>
      </c>
      <c r="Q656" s="50">
        <v>18.876115903722585</v>
      </c>
      <c r="R656" s="50">
        <v>19.510516212644895</v>
      </c>
      <c r="S656" s="50">
        <v>20.161887779971909</v>
      </c>
      <c r="T656" s="50">
        <v>23.979938502295301</v>
      </c>
      <c r="U656" s="306">
        <v>19.288386056609802</v>
      </c>
      <c r="V656" s="50">
        <v>18.558492240819664</v>
      </c>
      <c r="W656" s="50">
        <v>18.135276707111636</v>
      </c>
      <c r="X656" s="50">
        <v>18.496270220818317</v>
      </c>
      <c r="Y656" s="50">
        <v>18.860380271128161</v>
      </c>
      <c r="Z656" s="50">
        <v>22.134573954937615</v>
      </c>
    </row>
    <row r="657" spans="1:26" x14ac:dyDescent="0.25">
      <c r="A657" t="str">
        <f t="shared" si="19"/>
        <v>29. Verv. en assemblage van motorvoertuigen, aanhangwagens en opleggers</v>
      </c>
      <c r="B657">
        <v>30</v>
      </c>
      <c r="C657" s="3" t="s">
        <v>6</v>
      </c>
      <c r="D657" s="50">
        <v>349</v>
      </c>
      <c r="E657" s="50">
        <v>345</v>
      </c>
      <c r="F657" s="50">
        <v>358</v>
      </c>
      <c r="G657" s="50">
        <v>367</v>
      </c>
      <c r="H657" s="50">
        <v>331</v>
      </c>
      <c r="I657" s="50">
        <v>319</v>
      </c>
      <c r="J657" s="50">
        <v>339</v>
      </c>
      <c r="K657" s="50">
        <v>358</v>
      </c>
      <c r="L657" s="50">
        <v>378</v>
      </c>
      <c r="M657" s="50">
        <v>278</v>
      </c>
      <c r="N657" s="50">
        <v>262.87667186923687</v>
      </c>
      <c r="O657" s="306">
        <v>246.56092448279563</v>
      </c>
      <c r="P657" s="50">
        <v>227.02652981278845</v>
      </c>
      <c r="Q657" s="50">
        <v>219.08026162327386</v>
      </c>
      <c r="R657" s="50">
        <v>196.59980887277865</v>
      </c>
      <c r="S657" s="50">
        <v>182.29013673245788</v>
      </c>
      <c r="T657" s="50">
        <v>177.34217753111588</v>
      </c>
      <c r="U657" s="306">
        <v>243.2921521269912</v>
      </c>
      <c r="V657" s="50">
        <v>221.0468403910825</v>
      </c>
      <c r="W657" s="50">
        <v>210.48192254535502</v>
      </c>
      <c r="X657" s="50">
        <v>186.37965037108529</v>
      </c>
      <c r="Y657" s="50">
        <v>170.52278715018682</v>
      </c>
      <c r="Z657" s="50">
        <v>163.69489619485179</v>
      </c>
    </row>
    <row r="658" spans="1:26" x14ac:dyDescent="0.25">
      <c r="A658" t="str">
        <f t="shared" si="19"/>
        <v>29. Verv. en assemblage van motorvoertuigen, aanhangwagens en opleggers</v>
      </c>
      <c r="B658">
        <v>30</v>
      </c>
      <c r="C658" s="3" t="s">
        <v>157</v>
      </c>
      <c r="D658" s="207">
        <v>0.93326811838706469</v>
      </c>
      <c r="E658" s="206"/>
      <c r="F658" s="206"/>
      <c r="G658" s="206"/>
      <c r="H658" s="206"/>
      <c r="I658" s="206"/>
      <c r="J658" s="206"/>
      <c r="K658" s="206"/>
      <c r="L658" s="206"/>
      <c r="M658" s="206"/>
      <c r="N658" s="206"/>
      <c r="O658" s="308"/>
      <c r="P658" s="206"/>
      <c r="Q658" s="206"/>
      <c r="R658" s="206"/>
      <c r="S658" s="206"/>
      <c r="T658" s="206"/>
      <c r="U658" s="308"/>
      <c r="V658" s="206"/>
      <c r="W658" s="206"/>
      <c r="X658" s="206"/>
      <c r="Y658" s="206"/>
      <c r="Z658" s="206"/>
    </row>
    <row r="659" spans="1:26" x14ac:dyDescent="0.25">
      <c r="A659" t="str">
        <f t="shared" si="19"/>
        <v>29. Verv. en assemblage van motorvoertuigen, aanhangwagens en opleggers</v>
      </c>
      <c r="B659">
        <v>30</v>
      </c>
      <c r="C659" s="3" t="s">
        <v>158</v>
      </c>
      <c r="D659" s="206"/>
      <c r="E659" s="207">
        <v>-6.0536533321442487E-5</v>
      </c>
      <c r="F659" s="207">
        <v>-1.967653326607266E-2</v>
      </c>
      <c r="G659" s="207">
        <v>3.211842512158003E-4</v>
      </c>
      <c r="H659" s="207">
        <v>1.1166468891701586E-2</v>
      </c>
      <c r="I659" s="207">
        <v>-1.2724984804294903E-2</v>
      </c>
      <c r="J659" s="207">
        <v>-3.5632229758308986E-2</v>
      </c>
      <c r="K659" s="207">
        <v>-5.1696454060838726E-2</v>
      </c>
      <c r="L659" s="207">
        <v>-2.1124373885901826E-2</v>
      </c>
      <c r="M659" s="207">
        <v>0.10969038936642694</v>
      </c>
      <c r="N659" s="207">
        <v>-3.4162426922821509E-2</v>
      </c>
      <c r="O659" s="307">
        <v>-3.232877855962546E-3</v>
      </c>
      <c r="P659" s="207">
        <v>-3.2328778559623794E-3</v>
      </c>
      <c r="Q659" s="207">
        <v>-3.2328778559627125E-3</v>
      </c>
      <c r="R659" s="207">
        <v>-3.232877855962768E-3</v>
      </c>
      <c r="S659" s="207">
        <v>-3.2328778559627125E-3</v>
      </c>
      <c r="T659" s="207">
        <v>-3.232877855962768E-3</v>
      </c>
      <c r="U659" s="307">
        <v>2.996365719253713E-3</v>
      </c>
      <c r="V659" s="207">
        <v>2.996365719253935E-3</v>
      </c>
      <c r="W659" s="207">
        <v>2.996365719253824E-3</v>
      </c>
      <c r="X659" s="207">
        <v>2.996365719253824E-3</v>
      </c>
      <c r="Y659" s="207">
        <v>2.9963657192537685E-3</v>
      </c>
      <c r="Z659" s="207">
        <v>2.9963657192538795E-3</v>
      </c>
    </row>
    <row r="660" spans="1:26" x14ac:dyDescent="0.25">
      <c r="A660" t="str">
        <f t="shared" si="19"/>
        <v>29. Verv. en assemblage van motorvoertuigen, aanhangwagens en opleggers</v>
      </c>
      <c r="B660">
        <v>30</v>
      </c>
      <c r="C660" s="3" t="s">
        <v>159</v>
      </c>
      <c r="D660" s="208"/>
      <c r="E660" s="50">
        <v>4.4846210334203995</v>
      </c>
      <c r="F660" s="50">
        <v>2.7165377714109957</v>
      </c>
      <c r="G660" s="50">
        <v>0.8161490840091471</v>
      </c>
      <c r="H660" s="50">
        <v>1.256759479935178</v>
      </c>
      <c r="I660" s="50">
        <v>1.1850851188471885</v>
      </c>
      <c r="J660" s="50">
        <v>2.6048478959653414</v>
      </c>
      <c r="K660" s="50">
        <v>2.1363414221551142</v>
      </c>
      <c r="L660" s="50">
        <v>2.3197739032047355</v>
      </c>
      <c r="M660" s="50">
        <v>2.0697749884791388</v>
      </c>
      <c r="N660" s="50">
        <v>2.2415455849832173</v>
      </c>
      <c r="O660" s="306">
        <v>1.4692646607603241</v>
      </c>
      <c r="P660" s="50">
        <v>1.3046632302919368</v>
      </c>
      <c r="Q660" s="50">
        <v>1.2094670603813074</v>
      </c>
      <c r="R660" s="50">
        <v>1.1163198746190113</v>
      </c>
      <c r="S660" s="50">
        <v>1.0287889611757013</v>
      </c>
      <c r="T660" s="50">
        <v>0.95027059243594492</v>
      </c>
      <c r="U660" s="306">
        <v>1.4918899860606774</v>
      </c>
      <c r="V660" s="50">
        <v>1.3071909696548392</v>
      </c>
      <c r="W660" s="50">
        <v>1.1957448293690751</v>
      </c>
      <c r="X660" s="50">
        <v>1.0890228038409906</v>
      </c>
      <c r="Y660" s="50">
        <v>0.99032664272240556</v>
      </c>
      <c r="Z660" s="50">
        <v>0.9026165811391953</v>
      </c>
    </row>
    <row r="661" spans="1:26" x14ac:dyDescent="0.25">
      <c r="A661" t="str">
        <f t="shared" si="19"/>
        <v>29. Verv. en assemblage van motorvoertuigen, aanhangwagens en opleggers</v>
      </c>
      <c r="B661">
        <v>30</v>
      </c>
      <c r="C661" s="3" t="s">
        <v>160</v>
      </c>
      <c r="D661" s="208"/>
      <c r="E661" s="50">
        <v>40.137425700345787</v>
      </c>
      <c r="F661" s="50">
        <v>28.480913217827531</v>
      </c>
      <c r="G661" s="50">
        <v>24.718567651670636</v>
      </c>
      <c r="H661" s="50">
        <v>20.321167321455967</v>
      </c>
      <c r="I661" s="50">
        <v>12.068452956302311</v>
      </c>
      <c r="J661" s="50">
        <v>11.755099813737601</v>
      </c>
      <c r="K661" s="50">
        <v>12.255221519638269</v>
      </c>
      <c r="L661" s="50">
        <v>20.084851018751991</v>
      </c>
      <c r="M661" s="50">
        <v>29.442239945073496</v>
      </c>
      <c r="N661" s="50">
        <v>7.101563381813647</v>
      </c>
      <c r="O661" s="306">
        <v>13.53953125466824</v>
      </c>
      <c r="P661" s="50">
        <v>12.022700235785265</v>
      </c>
      <c r="Q661" s="50">
        <v>11.145450852299318</v>
      </c>
      <c r="R661" s="50">
        <v>10.287083216709172</v>
      </c>
      <c r="S661" s="50">
        <v>9.4804705144734385</v>
      </c>
      <c r="T661" s="50">
        <v>8.7569099906210806</v>
      </c>
      <c r="U661" s="306">
        <v>13.882202090580863</v>
      </c>
      <c r="V661" s="50">
        <v>12.163557220225744</v>
      </c>
      <c r="W661" s="50">
        <v>11.126538501608723</v>
      </c>
      <c r="X661" s="50">
        <v>10.133478195728543</v>
      </c>
      <c r="Y661" s="50">
        <v>9.2150994499669192</v>
      </c>
      <c r="Z661" s="50">
        <v>8.3989475810945358</v>
      </c>
    </row>
    <row r="662" spans="1:26" x14ac:dyDescent="0.25">
      <c r="A662" t="str">
        <f t="shared" si="19"/>
        <v>29. Verv. en assemblage van motorvoertuigen, aanhangwagens en opleggers</v>
      </c>
      <c r="B662">
        <v>30</v>
      </c>
      <c r="C662" s="3" t="s">
        <v>161</v>
      </c>
      <c r="D662" s="208"/>
      <c r="E662" s="50">
        <v>63.693766569206026</v>
      </c>
      <c r="F662" s="50">
        <v>52.801041193470319</v>
      </c>
      <c r="G662" s="50">
        <v>58.668658743159348</v>
      </c>
      <c r="H662" s="50">
        <v>51.066936309365353</v>
      </c>
      <c r="I662" s="50">
        <v>41.421042828180944</v>
      </c>
      <c r="J662" s="50">
        <v>33.851497911913924</v>
      </c>
      <c r="K662" s="50">
        <v>29.178279752620998</v>
      </c>
      <c r="L662" s="50">
        <v>33.91055964668498</v>
      </c>
      <c r="M662" s="50">
        <v>47.87628284605703</v>
      </c>
      <c r="N662" s="50">
        <v>15.628295574774313</v>
      </c>
      <c r="O662" s="306">
        <v>28.617299824542521</v>
      </c>
      <c r="P662" s="50">
        <v>25.411309363419726</v>
      </c>
      <c r="Q662" s="50">
        <v>23.557145570307846</v>
      </c>
      <c r="R662" s="50">
        <v>21.742890443942407</v>
      </c>
      <c r="S662" s="50">
        <v>20.03802510495915</v>
      </c>
      <c r="T662" s="50">
        <v>18.508699749242219</v>
      </c>
      <c r="U662" s="306">
        <v>29.463898360326645</v>
      </c>
      <c r="V662" s="50">
        <v>25.816207781610888</v>
      </c>
      <c r="W662" s="50">
        <v>23.615215898354887</v>
      </c>
      <c r="X662" s="50">
        <v>21.507522340285934</v>
      </c>
      <c r="Y662" s="50">
        <v>19.558334607327897</v>
      </c>
      <c r="Z662" s="50">
        <v>17.826115500147306</v>
      </c>
    </row>
    <row r="663" spans="1:26" x14ac:dyDescent="0.25">
      <c r="A663" t="str">
        <f t="shared" si="19"/>
        <v>29. Verv. en assemblage van motorvoertuigen, aanhangwagens en opleggers</v>
      </c>
      <c r="B663">
        <v>30</v>
      </c>
      <c r="C663" s="3" t="s">
        <v>162</v>
      </c>
      <c r="D663" s="208"/>
      <c r="E663" s="50">
        <v>36.700680974110725</v>
      </c>
      <c r="F663" s="50">
        <v>28.566086234491269</v>
      </c>
      <c r="G663" s="50">
        <v>31.338472605076472</v>
      </c>
      <c r="H663" s="50">
        <v>33.021911572298954</v>
      </c>
      <c r="I663" s="50">
        <v>25.264897039049387</v>
      </c>
      <c r="J663" s="50">
        <v>21.038786330098041</v>
      </c>
      <c r="K663" s="50">
        <v>19.032990037480918</v>
      </c>
      <c r="L663" s="50">
        <v>27.865501464981293</v>
      </c>
      <c r="M663" s="50">
        <v>53.642094099491025</v>
      </c>
      <c r="N663" s="50">
        <v>16.61042735532704</v>
      </c>
      <c r="O663" s="306">
        <v>19.296986866173903</v>
      </c>
      <c r="P663" s="50">
        <v>18.493057016293861</v>
      </c>
      <c r="Q663" s="50">
        <v>17.140736628412149</v>
      </c>
      <c r="R663" s="50">
        <v>16.002221869478891</v>
      </c>
      <c r="S663" s="50">
        <v>14.840073478541683</v>
      </c>
      <c r="T663" s="50">
        <v>14.14834010121565</v>
      </c>
      <c r="U663" s="306">
        <v>20.223062176638045</v>
      </c>
      <c r="V663" s="50">
        <v>19.12361425324886</v>
      </c>
      <c r="W663" s="50">
        <v>17.490192865253249</v>
      </c>
      <c r="X663" s="50">
        <v>16.111992627731251</v>
      </c>
      <c r="Y663" s="50">
        <v>14.743780904948952</v>
      </c>
      <c r="Z663" s="50">
        <v>13.870181961371355</v>
      </c>
    </row>
    <row r="664" spans="1:26" x14ac:dyDescent="0.25">
      <c r="A664" t="str">
        <f t="shared" si="19"/>
        <v>29. Verv. en assemblage van motorvoertuigen, aanhangwagens en opleggers</v>
      </c>
      <c r="B664">
        <v>30</v>
      </c>
      <c r="C664" s="3" t="s">
        <v>163</v>
      </c>
      <c r="D664" s="208"/>
      <c r="E664" s="50">
        <v>41.976424026341299</v>
      </c>
      <c r="F664" s="50">
        <v>37.291672876135365</v>
      </c>
      <c r="G664" s="50">
        <v>40.988774141280885</v>
      </c>
      <c r="H664" s="50">
        <v>39.446475673632555</v>
      </c>
      <c r="I664" s="50">
        <v>29.241382128080286</v>
      </c>
      <c r="J664" s="50">
        <v>22.452303837371872</v>
      </c>
      <c r="K664" s="50">
        <v>16.424415126116944</v>
      </c>
      <c r="L664" s="50">
        <v>23.895575393212713</v>
      </c>
      <c r="M664" s="50">
        <v>54.918037136130266</v>
      </c>
      <c r="N664" s="50">
        <v>16.77116815777735</v>
      </c>
      <c r="O664" s="306">
        <v>21.782773335384672</v>
      </c>
      <c r="P664" s="50">
        <v>20.392342500503524</v>
      </c>
      <c r="Q664" s="50">
        <v>19.549980201136083</v>
      </c>
      <c r="R664" s="50">
        <v>18.96354581224929</v>
      </c>
      <c r="S664" s="50">
        <v>17.754935997179494</v>
      </c>
      <c r="T664" s="50">
        <v>15.711614774771395</v>
      </c>
      <c r="U664" s="306">
        <v>22.791957968582775</v>
      </c>
      <c r="V664" s="50">
        <v>21.05423325401668</v>
      </c>
      <c r="W664" s="50">
        <v>19.916934062452857</v>
      </c>
      <c r="X664" s="50">
        <v>19.063364822303463</v>
      </c>
      <c r="Y664" s="50">
        <v>17.611768795696179</v>
      </c>
      <c r="Z664" s="50">
        <v>15.378307371914582</v>
      </c>
    </row>
    <row r="665" spans="1:26" x14ac:dyDescent="0.25">
      <c r="A665" t="str">
        <f t="shared" si="19"/>
        <v>29. Verv. en assemblage van motorvoertuigen, aanhangwagens en opleggers</v>
      </c>
      <c r="B665">
        <v>30</v>
      </c>
      <c r="C665" s="3" t="s">
        <v>164</v>
      </c>
      <c r="D665" s="208"/>
      <c r="E665" s="50">
        <v>26.610381516316224</v>
      </c>
      <c r="F665" s="50">
        <v>17.169646062839231</v>
      </c>
      <c r="G665" s="50">
        <v>23.13780670409588</v>
      </c>
      <c r="H665" s="50">
        <v>23.151079732644309</v>
      </c>
      <c r="I665" s="50">
        <v>18.140196421929314</v>
      </c>
      <c r="J665" s="50">
        <v>11.863655652666765</v>
      </c>
      <c r="K665" s="50">
        <v>8.1491424979821154</v>
      </c>
      <c r="L665" s="50">
        <v>15.560876847467245</v>
      </c>
      <c r="M665" s="50">
        <v>48.164316330136259</v>
      </c>
      <c r="N665" s="50">
        <v>9.2659829307466097</v>
      </c>
      <c r="O665" s="306">
        <v>13.48960818123026</v>
      </c>
      <c r="P665" s="50">
        <v>11.576966044045738</v>
      </c>
      <c r="Q665" s="50">
        <v>11.168053709220358</v>
      </c>
      <c r="R665" s="50">
        <v>10.449486730457922</v>
      </c>
      <c r="S665" s="50">
        <v>9.9582116718575993</v>
      </c>
      <c r="T665" s="50">
        <v>9.9586771870391715</v>
      </c>
      <c r="U665" s="306">
        <v>14.564092996576475</v>
      </c>
      <c r="V665" s="50">
        <v>12.333397188273892</v>
      </c>
      <c r="W665" s="50">
        <v>11.74003259342563</v>
      </c>
      <c r="X665" s="50">
        <v>10.839034981291597</v>
      </c>
      <c r="Y665" s="50">
        <v>10.192503349812386</v>
      </c>
      <c r="Z665" s="50">
        <v>10.057846763687746</v>
      </c>
    </row>
    <row r="666" spans="1:26" x14ac:dyDescent="0.25">
      <c r="A666" t="str">
        <f t="shared" si="19"/>
        <v>29. Verv. en assemblage van motorvoertuigen, aanhangwagens en opleggers</v>
      </c>
      <c r="B666">
        <v>30</v>
      </c>
      <c r="C666" s="3" t="s">
        <v>165</v>
      </c>
      <c r="D666" s="208"/>
      <c r="E666" s="50">
        <v>28.484638139126858</v>
      </c>
      <c r="F666" s="50">
        <v>21.528274750968315</v>
      </c>
      <c r="G666" s="50">
        <v>27.372143470236022</v>
      </c>
      <c r="H666" s="50">
        <v>28.418725705102087</v>
      </c>
      <c r="I666" s="50">
        <v>18.313726705037524</v>
      </c>
      <c r="J666" s="50">
        <v>10.996239218847652</v>
      </c>
      <c r="K666" s="50">
        <v>6.7423587161886376</v>
      </c>
      <c r="L666" s="50">
        <v>14.637078817657439</v>
      </c>
      <c r="M666" s="50">
        <v>42.886266055427335</v>
      </c>
      <c r="N666" s="50">
        <v>9.0139837321257286</v>
      </c>
      <c r="O666" s="306">
        <v>15.131855575920907</v>
      </c>
      <c r="P666" s="50">
        <v>15.429873297024951</v>
      </c>
      <c r="Q666" s="50">
        <v>14.292174697116231</v>
      </c>
      <c r="R666" s="50">
        <v>13.227346950311517</v>
      </c>
      <c r="S666" s="50">
        <v>12.231052818957265</v>
      </c>
      <c r="T666" s="50">
        <v>10.763976470687915</v>
      </c>
      <c r="U666" s="306">
        <v>16.319131614977501</v>
      </c>
      <c r="V666" s="50">
        <v>16.419921165906061</v>
      </c>
      <c r="W666" s="50">
        <v>15.007587158256101</v>
      </c>
      <c r="X666" s="50">
        <v>13.70531916441352</v>
      </c>
      <c r="Y666" s="50">
        <v>12.50501164640966</v>
      </c>
      <c r="Z666" s="50">
        <v>10.85917542479644</v>
      </c>
    </row>
    <row r="667" spans="1:26" x14ac:dyDescent="0.25">
      <c r="A667" t="str">
        <f t="shared" si="19"/>
        <v>29. Verv. en assemblage van motorvoertuigen, aanhangwagens en opleggers</v>
      </c>
      <c r="B667">
        <v>30</v>
      </c>
      <c r="C667" s="3" t="s">
        <v>166</v>
      </c>
      <c r="D667" s="206"/>
      <c r="E667" s="50">
        <v>18.396927487589995</v>
      </c>
      <c r="F667" s="50">
        <v>11.325788720310543</v>
      </c>
      <c r="G667" s="50">
        <v>16.988768239790019</v>
      </c>
      <c r="H667" s="50">
        <v>20.819354999191116</v>
      </c>
      <c r="I667" s="50">
        <v>12.806778917540758</v>
      </c>
      <c r="J667" s="50">
        <v>6.0502815627159139</v>
      </c>
      <c r="K667" s="50">
        <v>1.8203302300556548</v>
      </c>
      <c r="L667" s="50">
        <v>9.7081678336414754</v>
      </c>
      <c r="M667" s="50">
        <v>44.224467890161343</v>
      </c>
      <c r="N667" s="50">
        <v>3.9853728585497952</v>
      </c>
      <c r="O667" s="306">
        <v>8.3316563833582755</v>
      </c>
      <c r="P667" s="50">
        <v>8.2259079135004161</v>
      </c>
      <c r="Q667" s="50">
        <v>7.9925432831202405</v>
      </c>
      <c r="R667" s="50">
        <v>7.3177400846548517</v>
      </c>
      <c r="S667" s="50">
        <v>7.6891382119243739</v>
      </c>
      <c r="T667" s="50">
        <v>7.8797146756191161</v>
      </c>
      <c r="U667" s="306">
        <v>9.2713513006762547</v>
      </c>
      <c r="V667" s="50">
        <v>9.0323213547038588</v>
      </c>
      <c r="W667" s="50">
        <v>8.659730657976537</v>
      </c>
      <c r="X667" s="50">
        <v>7.8234843452371754</v>
      </c>
      <c r="Y667" s="50">
        <v>8.111566924956735</v>
      </c>
      <c r="Z667" s="50">
        <v>8.2024091840990803</v>
      </c>
    </row>
    <row r="668" spans="1:26" x14ac:dyDescent="0.25">
      <c r="A668" t="str">
        <f t="shared" si="19"/>
        <v>29. Verv. en assemblage van motorvoertuigen, aanhangwagens en opleggers</v>
      </c>
      <c r="B668">
        <v>30</v>
      </c>
      <c r="C668" s="3" t="s">
        <v>167</v>
      </c>
      <c r="D668" s="206"/>
      <c r="E668" s="50">
        <v>28.843386161229358</v>
      </c>
      <c r="F668" s="50">
        <v>21.443920812310726</v>
      </c>
      <c r="G668" s="50">
        <v>27.289677729069211</v>
      </c>
      <c r="H668" s="50">
        <v>29.339729364700933</v>
      </c>
      <c r="I668" s="50">
        <v>20.41129443034497</v>
      </c>
      <c r="J668" s="50">
        <v>15.392783554053505</v>
      </c>
      <c r="K668" s="50">
        <v>12.05667700664919</v>
      </c>
      <c r="L668" s="50">
        <v>20.9909561385812</v>
      </c>
      <c r="M668" s="50">
        <v>58.39823329573121</v>
      </c>
      <c r="N668" s="50">
        <v>12.885972495039226</v>
      </c>
      <c r="O668" s="306">
        <v>17.020107236212823</v>
      </c>
      <c r="P668" s="50">
        <v>15.113757700471881</v>
      </c>
      <c r="Q668" s="50">
        <v>13.610002113110729</v>
      </c>
      <c r="R668" s="50">
        <v>12.95912181085628</v>
      </c>
      <c r="S668" s="50">
        <v>11.282404178624217</v>
      </c>
      <c r="T668" s="50">
        <v>10.384508276769449</v>
      </c>
      <c r="U668" s="306">
        <v>18.078120231502886</v>
      </c>
      <c r="V668" s="50">
        <v>15.84044158078364</v>
      </c>
      <c r="W668" s="50">
        <v>14.075274446775309</v>
      </c>
      <c r="X668" s="50">
        <v>13.224464694542196</v>
      </c>
      <c r="Y668" s="50">
        <v>11.360776956501471</v>
      </c>
      <c r="Z668" s="50">
        <v>10.318015286032361</v>
      </c>
    </row>
    <row r="669" spans="1:26" x14ac:dyDescent="0.25">
      <c r="A669" t="str">
        <f t="shared" si="19"/>
        <v>29. Verv. en assemblage van motorvoertuigen, aanhangwagens en opleggers</v>
      </c>
      <c r="B669">
        <v>30</v>
      </c>
      <c r="C669" s="3" t="s">
        <v>168</v>
      </c>
      <c r="D669" s="206"/>
      <c r="E669" s="50">
        <v>17.666748038609036</v>
      </c>
      <c r="F669" s="50">
        <v>20.568873202496821</v>
      </c>
      <c r="G669" s="50">
        <v>23.334360816225097</v>
      </c>
      <c r="H669" s="50">
        <v>27.795750535439204</v>
      </c>
      <c r="I669" s="50">
        <v>24.33753783755343</v>
      </c>
      <c r="J669" s="50">
        <v>18.519323207407698</v>
      </c>
      <c r="K669" s="50">
        <v>20.235987002780057</v>
      </c>
      <c r="L669" s="50">
        <v>22.322718982923099</v>
      </c>
      <c r="M669" s="50">
        <v>34.750121491894333</v>
      </c>
      <c r="N669" s="50">
        <v>17.976972836817623</v>
      </c>
      <c r="O669" s="306">
        <v>20.518520703078575</v>
      </c>
      <c r="P669" s="50">
        <v>19.266223003954529</v>
      </c>
      <c r="Q669" s="50">
        <v>18.244337115692936</v>
      </c>
      <c r="R669" s="50">
        <v>17.924049215840604</v>
      </c>
      <c r="S669" s="50">
        <v>16.31008652811607</v>
      </c>
      <c r="T669" s="50">
        <v>14.792677049247388</v>
      </c>
      <c r="U669" s="306">
        <v>21.023982538549006</v>
      </c>
      <c r="V669" s="50">
        <v>19.479121819031878</v>
      </c>
      <c r="W669" s="50">
        <v>18.201397299723407</v>
      </c>
      <c r="X669" s="50">
        <v>17.644795086756549</v>
      </c>
      <c r="Y669" s="50">
        <v>15.843116175567797</v>
      </c>
      <c r="Z669" s="50">
        <v>14.178652807021008</v>
      </c>
    </row>
    <row r="670" spans="1:26" x14ac:dyDescent="0.25">
      <c r="A670" t="str">
        <f t="shared" si="19"/>
        <v>29. Verv. en assemblage van motorvoertuigen, aanhangwagens en opleggers</v>
      </c>
      <c r="B670">
        <v>30</v>
      </c>
      <c r="C670" s="3" t="s">
        <v>169</v>
      </c>
      <c r="D670" s="206"/>
      <c r="E670" s="50">
        <v>0.23552843589775627</v>
      </c>
      <c r="F670" s="50">
        <v>0.4318248783300101</v>
      </c>
      <c r="G670" s="50">
        <v>0.94364062672917404</v>
      </c>
      <c r="H670" s="50">
        <v>1.7272880892594551</v>
      </c>
      <c r="I670" s="50">
        <v>1.3371839257606968</v>
      </c>
      <c r="J670" s="50">
        <v>1.5996539413821498</v>
      </c>
      <c r="K670" s="50">
        <v>1.287247628591673</v>
      </c>
      <c r="L670" s="50">
        <v>1.7157167883614071</v>
      </c>
      <c r="M670" s="50">
        <v>3.1075142561775415</v>
      </c>
      <c r="N670" s="50">
        <v>2.2156920005908183</v>
      </c>
      <c r="O670" s="306">
        <v>2.7620530846279836</v>
      </c>
      <c r="P670" s="50">
        <v>4.5419893104095843</v>
      </c>
      <c r="Q670" s="50">
        <v>4.4288304787939561</v>
      </c>
      <c r="R670" s="50">
        <v>4.3859805721361962</v>
      </c>
      <c r="S670" s="50">
        <v>4.5333873503146318</v>
      </c>
      <c r="T670" s="50">
        <v>4.6847375038160068</v>
      </c>
      <c r="U670" s="306">
        <v>2.8361010731831664</v>
      </c>
      <c r="V670" s="50">
        <v>4.6019261096903916</v>
      </c>
      <c r="W670" s="50">
        <v>4.4277841468362631</v>
      </c>
      <c r="X670" s="50">
        <v>4.3268111256160608</v>
      </c>
      <c r="Y670" s="50">
        <v>4.4129388851538449</v>
      </c>
      <c r="Z670" s="50">
        <v>4.4998102046309549</v>
      </c>
    </row>
    <row r="671" spans="1:26" x14ac:dyDescent="0.25">
      <c r="A671" t="str">
        <f t="shared" si="19"/>
        <v>29. Verv. en assemblage van motorvoertuigen, aanhangwagens en opleggers</v>
      </c>
      <c r="B671">
        <v>30</v>
      </c>
      <c r="C671" s="3" t="s">
        <v>26</v>
      </c>
      <c r="D671" s="208"/>
      <c r="E671" s="50">
        <v>46.745662635736146</v>
      </c>
      <c r="F671" s="50">
        <v>42.444618893137559</v>
      </c>
      <c r="G671" s="50">
        <v>51.567679172023489</v>
      </c>
      <c r="H671" s="50">
        <v>58.862767989399593</v>
      </c>
      <c r="I671" s="50">
        <v>46.086016193659098</v>
      </c>
      <c r="J671" s="50">
        <v>35.511760702843354</v>
      </c>
      <c r="K671" s="50">
        <v>33.579911638020917</v>
      </c>
      <c r="L671" s="50">
        <v>45.029391909865708</v>
      </c>
      <c r="M671" s="50">
        <v>96.255869043803088</v>
      </c>
      <c r="N671" s="50">
        <v>33.07863733244767</v>
      </c>
      <c r="O671" s="306">
        <v>40.300681023919388</v>
      </c>
      <c r="P671" s="50">
        <v>38.921970014835992</v>
      </c>
      <c r="Q671" s="50">
        <v>36.283169707597622</v>
      </c>
      <c r="R671" s="50">
        <v>35.269151598833083</v>
      </c>
      <c r="S671" s="50">
        <v>32.125878057054919</v>
      </c>
      <c r="T671" s="50">
        <v>29.861922829832842</v>
      </c>
      <c r="U671" s="306">
        <v>41.938203843235058</v>
      </c>
      <c r="V671" s="50">
        <v>39.921489509505911</v>
      </c>
      <c r="W671" s="50">
        <v>36.70445589333498</v>
      </c>
      <c r="X671" s="50">
        <v>35.196070906914805</v>
      </c>
      <c r="Y671" s="50">
        <v>31.616832017223114</v>
      </c>
      <c r="Z671" s="50">
        <v>28.996478297684323</v>
      </c>
    </row>
    <row r="672" spans="1:26" x14ac:dyDescent="0.25">
      <c r="A672" t="str">
        <f t="shared" si="19"/>
        <v>29. Verv. en assemblage van motorvoertuigen, aanhangwagens en opleggers</v>
      </c>
      <c r="B672">
        <v>30</v>
      </c>
      <c r="C672" s="3" t="s">
        <v>19</v>
      </c>
      <c r="D672" s="208"/>
      <c r="E672" s="50">
        <v>307.23052808219353</v>
      </c>
      <c r="F672" s="50">
        <v>242.32457972059115</v>
      </c>
      <c r="G672" s="50">
        <v>275.59701981134191</v>
      </c>
      <c r="H672" s="50">
        <v>276.3651787830251</v>
      </c>
      <c r="I672" s="50">
        <v>204.5275783086268</v>
      </c>
      <c r="J672" s="50">
        <v>156.12447292616045</v>
      </c>
      <c r="K672" s="50">
        <v>129.31899094025957</v>
      </c>
      <c r="L672" s="50">
        <v>193.0117768354676</v>
      </c>
      <c r="M672" s="50">
        <v>419.47934833475892</v>
      </c>
      <c r="N672" s="50">
        <v>113.69697690854537</v>
      </c>
      <c r="O672" s="306">
        <v>161.95965710595846</v>
      </c>
      <c r="P672" s="50">
        <v>151.77878961570141</v>
      </c>
      <c r="Q672" s="50">
        <v>142.33872170959117</v>
      </c>
      <c r="R672" s="50">
        <v>134.37578658125614</v>
      </c>
      <c r="S672" s="50">
        <v>125.14657481612363</v>
      </c>
      <c r="T672" s="50">
        <v>116.54012637146533</v>
      </c>
      <c r="U672" s="306">
        <v>169.94579033765427</v>
      </c>
      <c r="V672" s="50">
        <v>157.17193269714673</v>
      </c>
      <c r="W672" s="50">
        <v>145.45643246003203</v>
      </c>
      <c r="X672" s="50">
        <v>135.46929018774728</v>
      </c>
      <c r="Y672" s="50">
        <v>124.54522433906425</v>
      </c>
      <c r="Z672" s="50">
        <v>114.49207866593459</v>
      </c>
    </row>
    <row r="673" spans="1:27" x14ac:dyDescent="0.25">
      <c r="A673" t="str">
        <f t="shared" si="19"/>
        <v>29. Verv. en assemblage van motorvoertuigen, aanhangwagens en opleggers</v>
      </c>
      <c r="B673">
        <v>30</v>
      </c>
      <c r="C673" s="3" t="s">
        <v>20</v>
      </c>
      <c r="D673" s="208"/>
      <c r="E673" s="207">
        <v>0.15215175043812787</v>
      </c>
      <c r="F673" s="207">
        <v>0.1751560611064619</v>
      </c>
      <c r="G673" s="207">
        <v>0.18711261539520202</v>
      </c>
      <c r="H673" s="207">
        <v>0.2129890901907468</v>
      </c>
      <c r="I673" s="207">
        <v>0.2253291051249651</v>
      </c>
      <c r="J673" s="207">
        <v>0.22745800217777998</v>
      </c>
      <c r="K673" s="207">
        <v>0.25966728779637288</v>
      </c>
      <c r="L673" s="207">
        <v>0.23329867559455142</v>
      </c>
      <c r="M673" s="207">
        <v>0.22946509625782005</v>
      </c>
      <c r="N673" s="207">
        <v>0.29093682375614255</v>
      </c>
      <c r="O673" s="307">
        <v>0.24883160253638703</v>
      </c>
      <c r="P673" s="207">
        <v>0.25643879565376071</v>
      </c>
      <c r="Q673" s="207">
        <v>0.25490723305514107</v>
      </c>
      <c r="R673" s="207">
        <v>0.2624665685399063</v>
      </c>
      <c r="S673" s="207">
        <v>0.25670601136512994</v>
      </c>
      <c r="T673" s="207">
        <v>0.25623726144460823</v>
      </c>
      <c r="U673" s="307">
        <v>0.24677400811112038</v>
      </c>
      <c r="V673" s="207">
        <v>0.25399884587810145</v>
      </c>
      <c r="W673" s="207">
        <v>0.25233986062060537</v>
      </c>
      <c r="X673" s="207">
        <v>0.25980848396072992</v>
      </c>
      <c r="Y673" s="207">
        <v>0.25385824454536177</v>
      </c>
      <c r="Z673" s="207">
        <v>0.25326187309683107</v>
      </c>
    </row>
    <row r="674" spans="1:27" x14ac:dyDescent="0.25">
      <c r="A674" t="str">
        <f t="shared" si="19"/>
        <v>29. Verv. en assemblage van motorvoertuigen, aanhangwagens en opleggers</v>
      </c>
      <c r="B674">
        <v>30</v>
      </c>
      <c r="C674" s="3" t="s">
        <v>29</v>
      </c>
      <c r="D674" s="208"/>
      <c r="E674" s="50">
        <v>148.23052808219353</v>
      </c>
      <c r="F674" s="50">
        <v>181.32457972059115</v>
      </c>
      <c r="G674" s="50">
        <v>129.59701981134191</v>
      </c>
      <c r="H674" s="50">
        <v>96.365178783025101</v>
      </c>
      <c r="I674" s="50">
        <v>128.5275783086268</v>
      </c>
      <c r="J674" s="50">
        <v>156.12447292616045</v>
      </c>
      <c r="K674" s="50">
        <v>129.31899094025957</v>
      </c>
      <c r="L674" s="50">
        <v>148.0117768354676</v>
      </c>
      <c r="M674" s="50">
        <v>-93.520651665241076</v>
      </c>
      <c r="N674" s="50">
        <v>113.69697690854537</v>
      </c>
      <c r="O674" s="306">
        <v>84.696133053294886</v>
      </c>
      <c r="P674" s="50">
        <v>79.171638831151</v>
      </c>
      <c r="Q674" s="50">
        <v>74.107322615536901</v>
      </c>
      <c r="R674" s="50">
        <v>70.256429575406344</v>
      </c>
      <c r="S674" s="50">
        <v>64.891443052280067</v>
      </c>
      <c r="T674" s="50">
        <v>59.916337964683606</v>
      </c>
      <c r="U674" s="306">
        <v>76.709999821599069</v>
      </c>
      <c r="V674" s="50">
        <v>70.716678968916511</v>
      </c>
      <c r="W674" s="50">
        <v>65.288603605451954</v>
      </c>
      <c r="X674" s="50">
        <v>61.131635665790839</v>
      </c>
      <c r="Y674" s="50">
        <v>55.613746977369033</v>
      </c>
      <c r="Z674" s="50">
        <v>50.573616322432784</v>
      </c>
    </row>
    <row r="675" spans="1:27" x14ac:dyDescent="0.25">
      <c r="A675" t="str">
        <f t="shared" si="19"/>
        <v>31. Verv. meubelen</v>
      </c>
      <c r="B675">
        <v>31</v>
      </c>
      <c r="C675" s="3" t="s">
        <v>25</v>
      </c>
      <c r="D675" s="50">
        <v>9639</v>
      </c>
      <c r="E675" s="50">
        <v>9493</v>
      </c>
      <c r="F675" s="50">
        <v>9466</v>
      </c>
      <c r="G675" s="50">
        <v>9287</v>
      </c>
      <c r="H675" s="50">
        <v>9008</v>
      </c>
      <c r="I675" s="50">
        <v>8686</v>
      </c>
      <c r="J675" s="50">
        <v>8400</v>
      </c>
      <c r="K675" s="50">
        <v>8281</v>
      </c>
      <c r="L675" s="50">
        <v>8196</v>
      </c>
      <c r="M675" s="50">
        <v>8057</v>
      </c>
      <c r="N675" s="50">
        <v>7315.4173091844586</v>
      </c>
      <c r="O675" s="306">
        <v>7116.3912676953105</v>
      </c>
      <c r="P675" s="50">
        <v>6922.7800048191475</v>
      </c>
      <c r="Q675" s="50">
        <v>6734.4362040178512</v>
      </c>
      <c r="R675" s="50">
        <v>6551.2165567033917</v>
      </c>
      <c r="S675" s="50">
        <v>6372.9816531959914</v>
      </c>
      <c r="T675" s="50">
        <v>6199.5958766489557</v>
      </c>
      <c r="U675" s="306">
        <v>7040.8313326397092</v>
      </c>
      <c r="V675" s="50">
        <v>6776.552007831745</v>
      </c>
      <c r="W675" s="50">
        <v>6522.1924720687448</v>
      </c>
      <c r="X675" s="50">
        <v>6277.3803836445677</v>
      </c>
      <c r="Y675" s="50">
        <v>6041.7573767900121</v>
      </c>
      <c r="Z675" s="50">
        <v>5814.9785370826039</v>
      </c>
    </row>
    <row r="676" spans="1:27" x14ac:dyDescent="0.25">
      <c r="A676" t="str">
        <f t="shared" si="19"/>
        <v>31. Verv. meubelen</v>
      </c>
      <c r="B676">
        <v>31</v>
      </c>
      <c r="C676" s="3" t="s">
        <v>154</v>
      </c>
      <c r="D676" s="206"/>
      <c r="E676" s="50">
        <v>-146</v>
      </c>
      <c r="F676" s="50">
        <v>-27</v>
      </c>
      <c r="G676" s="50">
        <v>-179</v>
      </c>
      <c r="H676" s="50">
        <v>-279</v>
      </c>
      <c r="I676" s="50">
        <v>-322</v>
      </c>
      <c r="J676" s="50">
        <v>-286</v>
      </c>
      <c r="K676" s="50">
        <v>-119</v>
      </c>
      <c r="L676" s="50">
        <v>-85</v>
      </c>
      <c r="M676" s="50">
        <v>-139</v>
      </c>
      <c r="N676" s="50">
        <v>-741.58269081554135</v>
      </c>
      <c r="O676" s="306">
        <v>-199.02604148914816</v>
      </c>
      <c r="P676" s="50">
        <v>-193.61126287616298</v>
      </c>
      <c r="Q676" s="50">
        <v>-188.34380080129631</v>
      </c>
      <c r="R676" s="50">
        <v>-183.21964731445951</v>
      </c>
      <c r="S676" s="50">
        <v>-178.2349035074003</v>
      </c>
      <c r="T676" s="50">
        <v>-173.38577654703568</v>
      </c>
      <c r="U676" s="306">
        <v>-274.58597654474943</v>
      </c>
      <c r="V676" s="50">
        <v>-264.27932480796426</v>
      </c>
      <c r="W676" s="50">
        <v>-254.35953576300017</v>
      </c>
      <c r="X676" s="50">
        <v>-244.81208842417709</v>
      </c>
      <c r="Y676" s="50">
        <v>-235.62300685455557</v>
      </c>
      <c r="Z676" s="50">
        <v>-226.77883970740822</v>
      </c>
    </row>
    <row r="677" spans="1:27" x14ac:dyDescent="0.25">
      <c r="A677" t="str">
        <f t="shared" si="19"/>
        <v>31. Verv. meubelen</v>
      </c>
      <c r="B677">
        <v>31</v>
      </c>
      <c r="C677" s="3" t="s">
        <v>155</v>
      </c>
      <c r="D677" s="206"/>
      <c r="E677" s="207">
        <v>0.984853200539475</v>
      </c>
      <c r="F677" s="207">
        <v>0.99715579900979667</v>
      </c>
      <c r="G677" s="207">
        <v>0.98109021762095927</v>
      </c>
      <c r="H677" s="207">
        <v>0.96995800581457947</v>
      </c>
      <c r="I677" s="207">
        <v>0.96425399644760212</v>
      </c>
      <c r="J677" s="207">
        <v>0.96707345153119961</v>
      </c>
      <c r="K677" s="207">
        <v>0.98583333333333334</v>
      </c>
      <c r="L677" s="207">
        <v>0.98973553918608859</v>
      </c>
      <c r="M677" s="207">
        <v>0.98304050756466566</v>
      </c>
      <c r="N677" s="207">
        <v>0.90795796316053845</v>
      </c>
      <c r="O677" s="307">
        <v>0.97279361749612392</v>
      </c>
      <c r="P677" s="207">
        <v>0.97279361749612381</v>
      </c>
      <c r="Q677" s="207">
        <v>0.9727936174961237</v>
      </c>
      <c r="R677" s="207">
        <v>0.97279361749612414</v>
      </c>
      <c r="S677" s="207">
        <v>0.97279361749612359</v>
      </c>
      <c r="T677" s="207">
        <v>0.97279361749612381</v>
      </c>
      <c r="U677" s="307">
        <v>0.96246475560594358</v>
      </c>
      <c r="V677" s="207">
        <v>0.96246475560594313</v>
      </c>
      <c r="W677" s="207">
        <v>0.96246475560594336</v>
      </c>
      <c r="X677" s="207">
        <v>0.96246475560594336</v>
      </c>
      <c r="Y677" s="207">
        <v>0.96246475560594336</v>
      </c>
      <c r="Z677" s="207">
        <v>0.96246475560594325</v>
      </c>
    </row>
    <row r="678" spans="1:27" x14ac:dyDescent="0.25">
      <c r="A678" t="str">
        <f t="shared" si="19"/>
        <v>31. Verv. meubelen</v>
      </c>
      <c r="B678">
        <v>31</v>
      </c>
      <c r="C678" s="3" t="s">
        <v>8</v>
      </c>
      <c r="D678" s="50">
        <v>59</v>
      </c>
      <c r="E678" s="50">
        <v>59</v>
      </c>
      <c r="F678" s="50">
        <v>57</v>
      </c>
      <c r="G678" s="50">
        <v>54</v>
      </c>
      <c r="H678" s="50">
        <v>39</v>
      </c>
      <c r="I678" s="50">
        <v>52</v>
      </c>
      <c r="J678" s="50">
        <v>64</v>
      </c>
      <c r="K678" s="50">
        <v>48</v>
      </c>
      <c r="L678" s="50">
        <v>54</v>
      </c>
      <c r="M678" s="50">
        <v>56</v>
      </c>
      <c r="N678" s="50">
        <v>27.37443326640242</v>
      </c>
      <c r="O678" s="306">
        <v>28.90772521026345</v>
      </c>
      <c r="P678" s="50">
        <v>30.688885547066739</v>
      </c>
      <c r="Q678" s="50">
        <v>32.227325881581706</v>
      </c>
      <c r="R678" s="50">
        <v>33.625999959397404</v>
      </c>
      <c r="S678" s="50">
        <v>35.206171754970811</v>
      </c>
      <c r="T678" s="50">
        <v>35.414249852185428</v>
      </c>
      <c r="U678" s="306">
        <v>28.600790732193197</v>
      </c>
      <c r="V678" s="50">
        <v>30.040652574157043</v>
      </c>
      <c r="W678" s="50">
        <v>31.211643542536518</v>
      </c>
      <c r="X678" s="50">
        <v>32.220457177463913</v>
      </c>
      <c r="Y678" s="50">
        <v>33.37639420356092</v>
      </c>
      <c r="Z678" s="50">
        <v>33.217181715504381</v>
      </c>
    </row>
    <row r="679" spans="1:27" x14ac:dyDescent="0.25">
      <c r="A679" t="str">
        <f t="shared" si="19"/>
        <v>31. Verv. meubelen</v>
      </c>
      <c r="B679">
        <v>31</v>
      </c>
      <c r="C679" s="3" t="s">
        <v>9</v>
      </c>
      <c r="D679" s="50">
        <v>718</v>
      </c>
      <c r="E679" s="50">
        <v>672</v>
      </c>
      <c r="F679" s="50">
        <v>685</v>
      </c>
      <c r="G679" s="50">
        <v>658</v>
      </c>
      <c r="H679" s="50">
        <v>578</v>
      </c>
      <c r="I679" s="50">
        <v>506</v>
      </c>
      <c r="J679" s="50">
        <v>517</v>
      </c>
      <c r="K679" s="50">
        <v>523</v>
      </c>
      <c r="L679" s="50">
        <v>535</v>
      </c>
      <c r="M679" s="50">
        <v>503</v>
      </c>
      <c r="N679" s="50">
        <v>297.73484152295623</v>
      </c>
      <c r="O679" s="306">
        <v>314.41151312638937</v>
      </c>
      <c r="P679" s="50">
        <v>333.78409649438822</v>
      </c>
      <c r="Q679" s="50">
        <v>350.51676397033981</v>
      </c>
      <c r="R679" s="50">
        <v>365.72928000119504</v>
      </c>
      <c r="S679" s="50">
        <v>382.91583486264381</v>
      </c>
      <c r="T679" s="50">
        <v>385.17897210079906</v>
      </c>
      <c r="U679" s="306">
        <v>311.07317595254409</v>
      </c>
      <c r="V679" s="50">
        <v>326.73366591264903</v>
      </c>
      <c r="W679" s="50">
        <v>339.46981306873204</v>
      </c>
      <c r="X679" s="50">
        <v>350.4420573083944</v>
      </c>
      <c r="Y679" s="50">
        <v>363.01447201105464</v>
      </c>
      <c r="Z679" s="50">
        <v>361.28281589095627</v>
      </c>
    </row>
    <row r="680" spans="1:27" x14ac:dyDescent="0.25">
      <c r="A680" t="str">
        <f t="shared" si="19"/>
        <v>31. Verv. meubelen</v>
      </c>
      <c r="B680">
        <v>31</v>
      </c>
      <c r="C680" s="3" t="s">
        <v>10</v>
      </c>
      <c r="D680" s="50">
        <v>916</v>
      </c>
      <c r="E680" s="50">
        <v>946</v>
      </c>
      <c r="F680" s="50">
        <v>979</v>
      </c>
      <c r="G680" s="50">
        <v>995</v>
      </c>
      <c r="H680" s="50">
        <v>955</v>
      </c>
      <c r="I680" s="50">
        <v>931</v>
      </c>
      <c r="J680" s="50">
        <v>847</v>
      </c>
      <c r="K680" s="50">
        <v>862</v>
      </c>
      <c r="L680" s="50">
        <v>874</v>
      </c>
      <c r="M680" s="50">
        <v>760</v>
      </c>
      <c r="N680" s="50">
        <v>457.83992169730243</v>
      </c>
      <c r="O680" s="306">
        <v>483.4843709059744</v>
      </c>
      <c r="P680" s="50">
        <v>513.2744418526936</v>
      </c>
      <c r="Q680" s="50">
        <v>539.00499836999654</v>
      </c>
      <c r="R680" s="50">
        <v>562.39795135043812</v>
      </c>
      <c r="S680" s="50">
        <v>588.82647040370932</v>
      </c>
      <c r="T680" s="50">
        <v>592.30659577502013</v>
      </c>
      <c r="U680" s="306">
        <v>478.3508634452607</v>
      </c>
      <c r="V680" s="50">
        <v>502.43268558068922</v>
      </c>
      <c r="W680" s="50">
        <v>522.01761755183304</v>
      </c>
      <c r="X680" s="50">
        <v>538.89011865998214</v>
      </c>
      <c r="Y680" s="50">
        <v>558.2232720577116</v>
      </c>
      <c r="Z680" s="50">
        <v>555.56042850746712</v>
      </c>
    </row>
    <row r="681" spans="1:27" x14ac:dyDescent="0.25">
      <c r="A681" t="str">
        <f t="shared" si="19"/>
        <v>31. Verv. meubelen</v>
      </c>
      <c r="B681">
        <v>31</v>
      </c>
      <c r="C681" s="3" t="s">
        <v>11</v>
      </c>
      <c r="D681" s="50">
        <v>1076</v>
      </c>
      <c r="E681" s="50">
        <v>1006</v>
      </c>
      <c r="F681" s="50">
        <v>982</v>
      </c>
      <c r="G681" s="50">
        <v>959</v>
      </c>
      <c r="H681" s="50">
        <v>952</v>
      </c>
      <c r="I681" s="50">
        <v>909</v>
      </c>
      <c r="J681" s="50">
        <v>904</v>
      </c>
      <c r="K681" s="50">
        <v>930</v>
      </c>
      <c r="L681" s="50">
        <v>907</v>
      </c>
      <c r="M681" s="50">
        <v>926</v>
      </c>
      <c r="N681" s="50">
        <v>896.86698630468061</v>
      </c>
      <c r="O681" s="306">
        <v>782.73784349969924</v>
      </c>
      <c r="P681" s="50">
        <v>698.52979885989157</v>
      </c>
      <c r="Q681" s="50">
        <v>624.21411750659115</v>
      </c>
      <c r="R681" s="50">
        <v>538.43808727510248</v>
      </c>
      <c r="S681" s="50">
        <v>497.04030806633028</v>
      </c>
      <c r="T681" s="50">
        <v>522.4561444890594</v>
      </c>
      <c r="U681" s="306">
        <v>774.42694287667132</v>
      </c>
      <c r="V681" s="50">
        <v>683.77494412636077</v>
      </c>
      <c r="W681" s="50">
        <v>604.54127039343871</v>
      </c>
      <c r="X681" s="50">
        <v>515.93175979037539</v>
      </c>
      <c r="Y681" s="50">
        <v>471.20753067220113</v>
      </c>
      <c r="Z681" s="50">
        <v>490.04343625264789</v>
      </c>
    </row>
    <row r="682" spans="1:27" x14ac:dyDescent="0.25">
      <c r="A682" t="str">
        <f t="shared" si="19"/>
        <v>31. Verv. meubelen</v>
      </c>
      <c r="B682">
        <v>31</v>
      </c>
      <c r="C682" s="3" t="s">
        <v>12</v>
      </c>
      <c r="D682" s="50">
        <v>1117</v>
      </c>
      <c r="E682" s="50">
        <v>1123</v>
      </c>
      <c r="F682" s="50">
        <v>1092</v>
      </c>
      <c r="G682" s="50">
        <v>1053</v>
      </c>
      <c r="H682" s="50">
        <v>1020</v>
      </c>
      <c r="I682" s="50">
        <v>987</v>
      </c>
      <c r="J682" s="50">
        <v>923</v>
      </c>
      <c r="K682" s="50">
        <v>924</v>
      </c>
      <c r="L682" s="50">
        <v>898</v>
      </c>
      <c r="M682" s="50">
        <v>841</v>
      </c>
      <c r="N682" s="50">
        <v>844.68921432427669</v>
      </c>
      <c r="O682" s="306">
        <v>849.03076633072124</v>
      </c>
      <c r="P682" s="50">
        <v>847.30925200735419</v>
      </c>
      <c r="Q682" s="50">
        <v>845.43681058375353</v>
      </c>
      <c r="R682" s="50">
        <v>856.36575369223635</v>
      </c>
      <c r="S682" s="50">
        <v>829.42351262256204</v>
      </c>
      <c r="T682" s="50">
        <v>723.87676381431504</v>
      </c>
      <c r="U682" s="306">
        <v>840.01598522173731</v>
      </c>
      <c r="V682" s="50">
        <v>829.41176939723516</v>
      </c>
      <c r="W682" s="50">
        <v>818.79186832438677</v>
      </c>
      <c r="X682" s="50">
        <v>820.57027682164448</v>
      </c>
      <c r="Y682" s="50">
        <v>786.31571508720583</v>
      </c>
      <c r="Z682" s="50">
        <v>678.96810192542875</v>
      </c>
    </row>
    <row r="683" spans="1:27" x14ac:dyDescent="0.25">
      <c r="A683" t="str">
        <f t="shared" si="19"/>
        <v>31. Verv. meubelen</v>
      </c>
      <c r="B683">
        <v>31</v>
      </c>
      <c r="C683" s="41" t="s">
        <v>13</v>
      </c>
      <c r="D683" s="50">
        <v>1331</v>
      </c>
      <c r="E683" s="50">
        <v>1238</v>
      </c>
      <c r="F683" s="50">
        <v>1171</v>
      </c>
      <c r="G683" s="50">
        <v>1082</v>
      </c>
      <c r="H683" s="50">
        <v>1055</v>
      </c>
      <c r="I683" s="50">
        <v>1021</v>
      </c>
      <c r="J683" s="50">
        <v>977</v>
      </c>
      <c r="K683" s="50">
        <v>935</v>
      </c>
      <c r="L683" s="50">
        <v>918</v>
      </c>
      <c r="M683" s="50">
        <v>932</v>
      </c>
      <c r="N683" s="50">
        <v>888.99109619443107</v>
      </c>
      <c r="O683" s="306">
        <v>852.90761914501672</v>
      </c>
      <c r="P683" s="50">
        <v>832.99659572344603</v>
      </c>
      <c r="Q683" s="50">
        <v>812.55871239438545</v>
      </c>
      <c r="R683" s="50">
        <v>777.75766615029238</v>
      </c>
      <c r="S683" s="50">
        <v>781.16945535692457</v>
      </c>
      <c r="T683" s="50">
        <v>785.18452712387148</v>
      </c>
      <c r="U683" s="306">
        <v>843.85167465197355</v>
      </c>
      <c r="V683" s="50">
        <v>815.40143545471426</v>
      </c>
      <c r="W683" s="50">
        <v>786.94996233399388</v>
      </c>
      <c r="X683" s="50">
        <v>745.24795119546729</v>
      </c>
      <c r="Y683" s="50">
        <v>740.56957579014556</v>
      </c>
      <c r="Z683" s="50">
        <v>736.47238686509672</v>
      </c>
      <c r="AA683" s="8"/>
    </row>
    <row r="684" spans="1:27" x14ac:dyDescent="0.25">
      <c r="A684" t="str">
        <f t="shared" si="19"/>
        <v>31. Verv. meubelen</v>
      </c>
      <c r="B684">
        <v>31</v>
      </c>
      <c r="C684" s="41" t="s">
        <v>14</v>
      </c>
      <c r="D684" s="50">
        <v>1576</v>
      </c>
      <c r="E684" s="50">
        <v>1573</v>
      </c>
      <c r="F684" s="50">
        <v>1527</v>
      </c>
      <c r="G684" s="50">
        <v>1471</v>
      </c>
      <c r="H684" s="50">
        <v>1365</v>
      </c>
      <c r="I684" s="50">
        <v>1220</v>
      </c>
      <c r="J684" s="50">
        <v>1112</v>
      </c>
      <c r="K684" s="50">
        <v>1026</v>
      </c>
      <c r="L684" s="50">
        <v>970</v>
      </c>
      <c r="M684" s="50">
        <v>933</v>
      </c>
      <c r="N684" s="50">
        <v>924.43260169055452</v>
      </c>
      <c r="O684" s="306">
        <v>924.62939620948407</v>
      </c>
      <c r="P684" s="50">
        <v>895.01810628704754</v>
      </c>
      <c r="Q684" s="50">
        <v>878.31490877312172</v>
      </c>
      <c r="R684" s="50">
        <v>861.91455987166773</v>
      </c>
      <c r="S684" s="50">
        <v>822.13988133718294</v>
      </c>
      <c r="T684" s="50">
        <v>788.76984459932305</v>
      </c>
      <c r="U684" s="306">
        <v>914.81192911134406</v>
      </c>
      <c r="V684" s="50">
        <v>876.11288253897146</v>
      </c>
      <c r="W684" s="50">
        <v>850.63377431477954</v>
      </c>
      <c r="X684" s="50">
        <v>825.88714686584512</v>
      </c>
      <c r="Y684" s="50">
        <v>779.41063745746078</v>
      </c>
      <c r="Z684" s="50">
        <v>739.83527447635265</v>
      </c>
    </row>
    <row r="685" spans="1:27" x14ac:dyDescent="0.25">
      <c r="A685" t="str">
        <f t="shared" si="19"/>
        <v>31. Verv. meubelen</v>
      </c>
      <c r="B685">
        <v>31</v>
      </c>
      <c r="C685" s="41" t="s">
        <v>15</v>
      </c>
      <c r="D685" s="50">
        <v>1427</v>
      </c>
      <c r="E685" s="50">
        <v>1453</v>
      </c>
      <c r="F685" s="50">
        <v>1489</v>
      </c>
      <c r="G685" s="50">
        <v>1511</v>
      </c>
      <c r="H685" s="50">
        <v>1473</v>
      </c>
      <c r="I685" s="50">
        <v>1424</v>
      </c>
      <c r="J685" s="50">
        <v>1370</v>
      </c>
      <c r="K685" s="50">
        <v>1329</v>
      </c>
      <c r="L685" s="50">
        <v>1292</v>
      </c>
      <c r="M685" s="50">
        <v>1280</v>
      </c>
      <c r="N685" s="50">
        <v>1162.8501134708936</v>
      </c>
      <c r="O685" s="306">
        <v>1068.644561829607</v>
      </c>
      <c r="P685" s="50">
        <v>959.22005954959809</v>
      </c>
      <c r="Q685" s="50">
        <v>879.38943076201519</v>
      </c>
      <c r="R685" s="50">
        <v>861.0501048458168</v>
      </c>
      <c r="S685" s="50">
        <v>853.13313195021169</v>
      </c>
      <c r="T685" s="50">
        <v>853.33402104715071</v>
      </c>
      <c r="U685" s="306">
        <v>1057.2979803036706</v>
      </c>
      <c r="V685" s="50">
        <v>938.95871542477664</v>
      </c>
      <c r="W685" s="50">
        <v>851.67443147073459</v>
      </c>
      <c r="X685" s="50">
        <v>825.05882544266342</v>
      </c>
      <c r="Y685" s="50">
        <v>808.79306952959178</v>
      </c>
      <c r="Z685" s="50">
        <v>800.39394761868459</v>
      </c>
    </row>
    <row r="686" spans="1:27" x14ac:dyDescent="0.25">
      <c r="A686" t="str">
        <f t="shared" si="19"/>
        <v>31. Verv. meubelen</v>
      </c>
      <c r="B686">
        <v>31</v>
      </c>
      <c r="C686" s="41" t="s">
        <v>16</v>
      </c>
      <c r="D686" s="50">
        <v>1101</v>
      </c>
      <c r="E686" s="50">
        <v>1082</v>
      </c>
      <c r="F686" s="50">
        <v>1109</v>
      </c>
      <c r="G686" s="50">
        <v>1124</v>
      </c>
      <c r="H686" s="50">
        <v>1196</v>
      </c>
      <c r="I686" s="50">
        <v>1227</v>
      </c>
      <c r="J686" s="50">
        <v>1251</v>
      </c>
      <c r="K686" s="50">
        <v>1255</v>
      </c>
      <c r="L686" s="50">
        <v>1309</v>
      </c>
      <c r="M686" s="50">
        <v>1310</v>
      </c>
      <c r="N686" s="50">
        <v>1263.0068690734402</v>
      </c>
      <c r="O686" s="306">
        <v>1221.6459362657592</v>
      </c>
      <c r="P686" s="50">
        <v>1221.6817220561834</v>
      </c>
      <c r="Q686" s="50">
        <v>1175.3064856407816</v>
      </c>
      <c r="R686" s="50">
        <v>1100.4342045253904</v>
      </c>
      <c r="S686" s="50">
        <v>995.98086747272941</v>
      </c>
      <c r="T686" s="50">
        <v>912.74564218902287</v>
      </c>
      <c r="U686" s="306">
        <v>1208.6748271554145</v>
      </c>
      <c r="V686" s="50">
        <v>1195.876471701841</v>
      </c>
      <c r="W686" s="50">
        <v>1138.2653099373779</v>
      </c>
      <c r="X686" s="50">
        <v>1054.4368407285972</v>
      </c>
      <c r="Y686" s="50">
        <v>944.21655053366908</v>
      </c>
      <c r="Z686" s="50">
        <v>856.11972534147526</v>
      </c>
    </row>
    <row r="687" spans="1:27" x14ac:dyDescent="0.25">
      <c r="A687" t="str">
        <f t="shared" si="19"/>
        <v>31. Verv. meubelen</v>
      </c>
      <c r="B687">
        <v>31</v>
      </c>
      <c r="C687" s="41" t="s">
        <v>17</v>
      </c>
      <c r="D687" s="50">
        <v>277</v>
      </c>
      <c r="E687" s="50">
        <v>291</v>
      </c>
      <c r="F687" s="50">
        <v>322</v>
      </c>
      <c r="G687" s="50">
        <v>322</v>
      </c>
      <c r="H687" s="50">
        <v>318</v>
      </c>
      <c r="I687" s="50">
        <v>353</v>
      </c>
      <c r="J687" s="50">
        <v>372</v>
      </c>
      <c r="K687" s="50">
        <v>375</v>
      </c>
      <c r="L687" s="50">
        <v>364</v>
      </c>
      <c r="M687" s="50">
        <v>441</v>
      </c>
      <c r="N687" s="50">
        <v>472.92401007692899</v>
      </c>
      <c r="O687" s="306">
        <v>488.26239147431363</v>
      </c>
      <c r="P687" s="50">
        <v>483.61593933784815</v>
      </c>
      <c r="Q687" s="50">
        <v>480.5749462124403</v>
      </c>
      <c r="R687" s="50">
        <v>450.53768710171528</v>
      </c>
      <c r="S687" s="50">
        <v>439.28989600367987</v>
      </c>
      <c r="T687" s="50">
        <v>424.79471898466369</v>
      </c>
      <c r="U687" s="306">
        <v>483.07815227187291</v>
      </c>
      <c r="V687" s="50">
        <v>473.40065153853556</v>
      </c>
      <c r="W687" s="50">
        <v>465.42905768141293</v>
      </c>
      <c r="X687" s="50">
        <v>431.70553356399296</v>
      </c>
      <c r="Y687" s="50">
        <v>416.45859256452633</v>
      </c>
      <c r="Z687" s="50">
        <v>398.44083754972894</v>
      </c>
    </row>
    <row r="688" spans="1:27" x14ac:dyDescent="0.25">
      <c r="A688" t="str">
        <f t="shared" si="19"/>
        <v>31. Verv. meubelen</v>
      </c>
      <c r="B688">
        <v>31</v>
      </c>
      <c r="C688" s="41" t="s">
        <v>156</v>
      </c>
      <c r="D688" s="50">
        <v>41</v>
      </c>
      <c r="E688" s="50">
        <v>50</v>
      </c>
      <c r="F688" s="50">
        <v>53</v>
      </c>
      <c r="G688" s="50">
        <v>58</v>
      </c>
      <c r="H688" s="50">
        <v>57</v>
      </c>
      <c r="I688" s="50">
        <v>56</v>
      </c>
      <c r="J688" s="50">
        <v>63</v>
      </c>
      <c r="K688" s="50">
        <v>74</v>
      </c>
      <c r="L688" s="50">
        <v>75</v>
      </c>
      <c r="M688" s="50">
        <v>75</v>
      </c>
      <c r="N688" s="50">
        <v>78.707221562593347</v>
      </c>
      <c r="O688" s="306">
        <v>101.72914369808468</v>
      </c>
      <c r="P688" s="50">
        <v>106.66110710362926</v>
      </c>
      <c r="Q688" s="50">
        <v>116.89170392284399</v>
      </c>
      <c r="R688" s="50">
        <v>142.9652619301396</v>
      </c>
      <c r="S688" s="50">
        <v>147.85612336504727</v>
      </c>
      <c r="T688" s="50">
        <v>175.53439667354459</v>
      </c>
      <c r="U688" s="306">
        <v>100.64901091702431</v>
      </c>
      <c r="V688" s="50">
        <v>104.40813358181219</v>
      </c>
      <c r="W688" s="50">
        <v>113.20772344951608</v>
      </c>
      <c r="X688" s="50">
        <v>136.98941609014162</v>
      </c>
      <c r="Y688" s="50">
        <v>140.17156688288307</v>
      </c>
      <c r="Z688" s="50">
        <v>164.64440093926515</v>
      </c>
    </row>
    <row r="689" spans="1:26" x14ac:dyDescent="0.25">
      <c r="A689" t="str">
        <f t="shared" si="19"/>
        <v>31. Verv. meubelen</v>
      </c>
      <c r="B689">
        <v>31</v>
      </c>
      <c r="C689" s="41" t="s">
        <v>6</v>
      </c>
      <c r="D689" s="50">
        <v>1419</v>
      </c>
      <c r="E689" s="50">
        <v>1423</v>
      </c>
      <c r="F689" s="50">
        <v>1484</v>
      </c>
      <c r="G689" s="50">
        <v>1504</v>
      </c>
      <c r="H689" s="50">
        <v>1571</v>
      </c>
      <c r="I689" s="50">
        <v>1636</v>
      </c>
      <c r="J689" s="50">
        <v>1686</v>
      </c>
      <c r="K689" s="50">
        <v>1704</v>
      </c>
      <c r="L689" s="50">
        <v>1748</v>
      </c>
      <c r="M689" s="50">
        <v>1826</v>
      </c>
      <c r="N689" s="50">
        <v>1814.6381007129623</v>
      </c>
      <c r="O689" s="306">
        <v>1811.6374714381575</v>
      </c>
      <c r="P689" s="50">
        <v>1811.9587684976609</v>
      </c>
      <c r="Q689" s="50">
        <v>1772.7731357760658</v>
      </c>
      <c r="R689" s="50">
        <v>1693.9371535572454</v>
      </c>
      <c r="S689" s="50">
        <v>1583.1268868414566</v>
      </c>
      <c r="T689" s="50">
        <v>1513.074757847231</v>
      </c>
      <c r="U689" s="306">
        <v>1792.4019903443116</v>
      </c>
      <c r="V689" s="50">
        <v>1773.6852568221889</v>
      </c>
      <c r="W689" s="50">
        <v>1716.9020910683068</v>
      </c>
      <c r="X689" s="50">
        <v>1623.1317903827317</v>
      </c>
      <c r="Y689" s="50">
        <v>1500.8467099810784</v>
      </c>
      <c r="Z689" s="50">
        <v>1419.2049638304693</v>
      </c>
    </row>
    <row r="690" spans="1:26" x14ac:dyDescent="0.25">
      <c r="A690" t="str">
        <f t="shared" si="19"/>
        <v>31. Verv. meubelen</v>
      </c>
      <c r="B690">
        <v>31</v>
      </c>
      <c r="C690" s="41" t="s">
        <v>157</v>
      </c>
      <c r="D690" s="207">
        <v>0.97728357878548966</v>
      </c>
      <c r="E690" s="206"/>
      <c r="F690" s="206"/>
      <c r="G690" s="206"/>
      <c r="H690" s="206"/>
      <c r="I690" s="206"/>
      <c r="J690" s="206"/>
      <c r="K690" s="206"/>
      <c r="L690" s="206"/>
      <c r="M690" s="206"/>
      <c r="N690" s="206"/>
      <c r="O690" s="308"/>
      <c r="P690" s="206"/>
      <c r="Q690" s="206"/>
      <c r="R690" s="206"/>
      <c r="S690" s="206"/>
      <c r="T690" s="206"/>
      <c r="U690" s="308"/>
      <c r="V690" s="206"/>
      <c r="W690" s="206"/>
      <c r="X690" s="206"/>
      <c r="Y690" s="206"/>
      <c r="Z690" s="206"/>
    </row>
    <row r="691" spans="1:26" x14ac:dyDescent="0.25">
      <c r="A691" t="str">
        <f t="shared" si="19"/>
        <v>31. Verv. meubelen</v>
      </c>
      <c r="B691">
        <v>31</v>
      </c>
      <c r="C691" s="41" t="s">
        <v>158</v>
      </c>
      <c r="D691" s="206"/>
      <c r="E691" s="207">
        <v>-3.7848108769926725E-3</v>
      </c>
      <c r="F691" s="207">
        <v>-9.9361101121535067E-3</v>
      </c>
      <c r="G691" s="207">
        <v>-1.9033194177348056E-3</v>
      </c>
      <c r="H691" s="207">
        <v>3.662786485455094E-3</v>
      </c>
      <c r="I691" s="207">
        <v>6.5147911689437676E-3</v>
      </c>
      <c r="J691" s="207">
        <v>5.1050636271450234E-3</v>
      </c>
      <c r="K691" s="207">
        <v>-4.2748772739218399E-3</v>
      </c>
      <c r="L691" s="207">
        <v>-6.2259802002994635E-3</v>
      </c>
      <c r="M691" s="207">
        <v>-2.878464389587998E-3</v>
      </c>
      <c r="N691" s="207">
        <v>3.4662807812475604E-2</v>
      </c>
      <c r="O691" s="307">
        <v>2.2449806446828702E-3</v>
      </c>
      <c r="P691" s="207">
        <v>2.2449806446829257E-3</v>
      </c>
      <c r="Q691" s="207">
        <v>2.2449806446829812E-3</v>
      </c>
      <c r="R691" s="207">
        <v>2.2449806446827592E-3</v>
      </c>
      <c r="S691" s="207">
        <v>2.2449806446830367E-3</v>
      </c>
      <c r="T691" s="207">
        <v>2.2449806446829257E-3</v>
      </c>
      <c r="U691" s="307">
        <v>7.4094115897730406E-3</v>
      </c>
      <c r="V691" s="207">
        <v>7.4094115897732626E-3</v>
      </c>
      <c r="W691" s="207">
        <v>7.4094115897731516E-3</v>
      </c>
      <c r="X691" s="207">
        <v>7.4094115897731516E-3</v>
      </c>
      <c r="Y691" s="207">
        <v>7.4094115897731516E-3</v>
      </c>
      <c r="Z691" s="207">
        <v>7.4094115897732071E-3</v>
      </c>
    </row>
    <row r="692" spans="1:26" x14ac:dyDescent="0.25">
      <c r="A692" t="str">
        <f t="shared" si="19"/>
        <v>31. Verv. meubelen</v>
      </c>
      <c r="B692">
        <v>31</v>
      </c>
      <c r="C692" s="41" t="s">
        <v>159</v>
      </c>
      <c r="D692" s="208"/>
      <c r="E692" s="50">
        <v>29.63643470528519</v>
      </c>
      <c r="F692" s="50">
        <v>29.273508050410697</v>
      </c>
      <c r="G692" s="50">
        <v>28.739054813198983</v>
      </c>
      <c r="H692" s="50">
        <v>27.52704269969761</v>
      </c>
      <c r="I692" s="50">
        <v>19.991870132437661</v>
      </c>
      <c r="J692" s="50">
        <v>26.582521011076683</v>
      </c>
      <c r="K692" s="50">
        <v>32.116632719041483</v>
      </c>
      <c r="L692" s="50">
        <v>23.993821598814986</v>
      </c>
      <c r="M692" s="50">
        <v>27.173815152445282</v>
      </c>
      <c r="N692" s="50">
        <v>30.28256399399956</v>
      </c>
      <c r="O692" s="306">
        <v>13.91558083907673</v>
      </c>
      <c r="P692" s="50">
        <v>14.695017906761729</v>
      </c>
      <c r="Q692" s="50">
        <v>15.600456949569748</v>
      </c>
      <c r="R692" s="50">
        <v>16.382511161713538</v>
      </c>
      <c r="S692" s="50">
        <v>17.093516281269881</v>
      </c>
      <c r="T692" s="50">
        <v>17.896784357979932</v>
      </c>
      <c r="U692" s="306">
        <v>14.056954209342047</v>
      </c>
      <c r="V692" s="50">
        <v>14.686696954082764</v>
      </c>
      <c r="W692" s="50">
        <v>15.426075621151133</v>
      </c>
      <c r="X692" s="50">
        <v>16.027387299894304</v>
      </c>
      <c r="Y692" s="50">
        <v>16.545419835360125</v>
      </c>
      <c r="Z692" s="50">
        <v>17.139001214254701</v>
      </c>
    </row>
    <row r="693" spans="1:26" x14ac:dyDescent="0.25">
      <c r="A693" t="str">
        <f t="shared" si="19"/>
        <v>31. Verv. meubelen</v>
      </c>
      <c r="B693">
        <v>31</v>
      </c>
      <c r="C693" s="41" t="s">
        <v>160</v>
      </c>
      <c r="D693" s="208"/>
      <c r="E693" s="50">
        <v>168.46126684631372</v>
      </c>
      <c r="F693" s="50">
        <v>153.53481064756915</v>
      </c>
      <c r="G693" s="50">
        <v>162.0074397411305</v>
      </c>
      <c r="H693" s="50">
        <v>159.2842427203046</v>
      </c>
      <c r="I693" s="50">
        <v>141.56683605103223</v>
      </c>
      <c r="J693" s="50">
        <v>123.21889073897492</v>
      </c>
      <c r="K693" s="50">
        <v>121.04813283092716</v>
      </c>
      <c r="L693" s="50">
        <v>121.43251992110007</v>
      </c>
      <c r="M693" s="50">
        <v>126.00965548605097</v>
      </c>
      <c r="N693" s="50">
        <v>137.3558892811588</v>
      </c>
      <c r="O693" s="306">
        <v>71.651530537389462</v>
      </c>
      <c r="P693" s="50">
        <v>75.664863469952138</v>
      </c>
      <c r="Q693" s="50">
        <v>80.326982426806822</v>
      </c>
      <c r="R693" s="50">
        <v>84.353791074704574</v>
      </c>
      <c r="S693" s="50">
        <v>88.014766899233109</v>
      </c>
      <c r="T693" s="50">
        <v>92.150806047989093</v>
      </c>
      <c r="U693" s="306">
        <v>73.18916156638214</v>
      </c>
      <c r="V693" s="50">
        <v>76.467990166354014</v>
      </c>
      <c r="W693" s="50">
        <v>80.3176509048687</v>
      </c>
      <c r="X693" s="50">
        <v>83.44844986400868</v>
      </c>
      <c r="Y693" s="50">
        <v>86.145646309996465</v>
      </c>
      <c r="Z693" s="50">
        <v>89.236196566882057</v>
      </c>
    </row>
    <row r="694" spans="1:26" x14ac:dyDescent="0.25">
      <c r="A694" t="str">
        <f t="shared" si="19"/>
        <v>31. Verv. meubelen</v>
      </c>
      <c r="B694">
        <v>31</v>
      </c>
      <c r="C694" s="41" t="s">
        <v>161</v>
      </c>
      <c r="D694" s="208"/>
      <c r="E694" s="50">
        <v>168.24513386227227</v>
      </c>
      <c r="F694" s="50">
        <v>167.93621659352644</v>
      </c>
      <c r="G694" s="50">
        <v>181.65855879709002</v>
      </c>
      <c r="H694" s="50">
        <v>190.16571766489415</v>
      </c>
      <c r="I694" s="50">
        <v>185.24452916617281</v>
      </c>
      <c r="J694" s="50">
        <v>179.27671292948261</v>
      </c>
      <c r="K694" s="50">
        <v>155.15656046632566</v>
      </c>
      <c r="L694" s="50">
        <v>156.22246465169241</v>
      </c>
      <c r="M694" s="50">
        <v>161.32298416146108</v>
      </c>
      <c r="N694" s="50">
        <v>168.81222266614319</v>
      </c>
      <c r="O694" s="306">
        <v>86.853844030815011</v>
      </c>
      <c r="P694" s="50">
        <v>91.718686274298392</v>
      </c>
      <c r="Q694" s="50">
        <v>97.369967547633721</v>
      </c>
      <c r="R694" s="50">
        <v>102.25114465052815</v>
      </c>
      <c r="S694" s="50">
        <v>106.68887013774946</v>
      </c>
      <c r="T694" s="50">
        <v>111.7024531894603</v>
      </c>
      <c r="U694" s="306">
        <v>89.218326690326222</v>
      </c>
      <c r="V694" s="50">
        <v>93.215251848821893</v>
      </c>
      <c r="W694" s="50">
        <v>97.908027145943009</v>
      </c>
      <c r="X694" s="50">
        <v>101.72450267811507</v>
      </c>
      <c r="Y694" s="50">
        <v>105.01241237015145</v>
      </c>
      <c r="Z694" s="50">
        <v>108.77982432802177</v>
      </c>
    </row>
    <row r="695" spans="1:26" x14ac:dyDescent="0.25">
      <c r="A695" t="str">
        <f t="shared" si="19"/>
        <v>31. Verv. meubelen</v>
      </c>
      <c r="B695">
        <v>31</v>
      </c>
      <c r="C695" s="41" t="s">
        <v>162</v>
      </c>
      <c r="D695" s="208"/>
      <c r="E695" s="50">
        <v>156.75286839924203</v>
      </c>
      <c r="F695" s="50">
        <v>140.36698405645188</v>
      </c>
      <c r="G695" s="50">
        <v>144.90646919296861</v>
      </c>
      <c r="H695" s="50">
        <v>146.85042504797877</v>
      </c>
      <c r="I695" s="50">
        <v>148.49363259390103</v>
      </c>
      <c r="J695" s="50">
        <v>140.50501987863942</v>
      </c>
      <c r="K695" s="50">
        <v>131.25269840925299</v>
      </c>
      <c r="L695" s="50">
        <v>133.21313967736845</v>
      </c>
      <c r="M695" s="50">
        <v>132.95481800953377</v>
      </c>
      <c r="N695" s="50">
        <v>170.50319763665033</v>
      </c>
      <c r="O695" s="306">
        <v>136.06449406890331</v>
      </c>
      <c r="P695" s="50">
        <v>118.7498595563091</v>
      </c>
      <c r="Q695" s="50">
        <v>105.97458165511692</v>
      </c>
      <c r="R695" s="50">
        <v>94.700083051499391</v>
      </c>
      <c r="S695" s="50">
        <v>81.686924651306626</v>
      </c>
      <c r="T695" s="50">
        <v>75.406430475881308</v>
      </c>
      <c r="U695" s="306">
        <v>140.69630168660495</v>
      </c>
      <c r="V695" s="50">
        <v>121.48847984487669</v>
      </c>
      <c r="W695" s="50">
        <v>107.2674179043331</v>
      </c>
      <c r="X695" s="50">
        <v>94.837609433851497</v>
      </c>
      <c r="Y695" s="50">
        <v>80.936963489151992</v>
      </c>
      <c r="Z695" s="50">
        <v>73.920835424679126</v>
      </c>
    </row>
    <row r="696" spans="1:26" x14ac:dyDescent="0.25">
      <c r="A696" t="str">
        <f t="shared" si="19"/>
        <v>31. Verv. meubelen</v>
      </c>
      <c r="B696">
        <v>31</v>
      </c>
      <c r="C696" s="41" t="s">
        <v>163</v>
      </c>
      <c r="D696" s="208"/>
      <c r="E696" s="50">
        <v>157.21527074412572</v>
      </c>
      <c r="F696" s="50">
        <v>151.15184838564059</v>
      </c>
      <c r="G696" s="50">
        <v>155.75116490679991</v>
      </c>
      <c r="H696" s="50">
        <v>156.04973281904458</v>
      </c>
      <c r="I696" s="50">
        <v>154.06833012893952</v>
      </c>
      <c r="J696" s="50">
        <v>147.69236542336554</v>
      </c>
      <c r="K696" s="50">
        <v>129.45787005567738</v>
      </c>
      <c r="L696" s="50">
        <v>127.79530866574095</v>
      </c>
      <c r="M696" s="50">
        <v>127.205405974897</v>
      </c>
      <c r="N696" s="50">
        <v>150.70333066234571</v>
      </c>
      <c r="O696" s="306">
        <v>123.9814319351713</v>
      </c>
      <c r="P696" s="50">
        <v>124.61867439719403</v>
      </c>
      <c r="Q696" s="50">
        <v>124.36599470472436</v>
      </c>
      <c r="R696" s="50">
        <v>124.09116229893992</v>
      </c>
      <c r="S696" s="50">
        <v>125.6952860324386</v>
      </c>
      <c r="T696" s="50">
        <v>121.74076930520296</v>
      </c>
      <c r="U696" s="306">
        <v>128.34377105261149</v>
      </c>
      <c r="V696" s="50">
        <v>127.63371126276043</v>
      </c>
      <c r="W696" s="50">
        <v>126.02248547119967</v>
      </c>
      <c r="X696" s="50">
        <v>124.40887643158931</v>
      </c>
      <c r="Y696" s="50">
        <v>124.67909138063735</v>
      </c>
      <c r="Z696" s="50">
        <v>119.47438466223885</v>
      </c>
    </row>
    <row r="697" spans="1:26" x14ac:dyDescent="0.25">
      <c r="A697" t="str">
        <f t="shared" si="19"/>
        <v>31. Verv. meubelen</v>
      </c>
      <c r="B697">
        <v>31</v>
      </c>
      <c r="C697" s="41" t="s">
        <v>164</v>
      </c>
      <c r="D697" s="208"/>
      <c r="E697" s="50">
        <v>145.84481437532938</v>
      </c>
      <c r="F697" s="50">
        <v>128.03899672843193</v>
      </c>
      <c r="G697" s="50">
        <v>130.51598204613182</v>
      </c>
      <c r="H697" s="50">
        <v>126.61884817044074</v>
      </c>
      <c r="I697" s="50">
        <v>126.46809305551214</v>
      </c>
      <c r="J697" s="50">
        <v>120.95301226482623</v>
      </c>
      <c r="K697" s="50">
        <v>106.576339348605</v>
      </c>
      <c r="L697" s="50">
        <v>100.17047545876596</v>
      </c>
      <c r="M697" s="50">
        <v>101.42221360102153</v>
      </c>
      <c r="N697" s="50">
        <v>137.95742329161746</v>
      </c>
      <c r="O697" s="306">
        <v>102.77195719992042</v>
      </c>
      <c r="P697" s="50">
        <v>98.600521091255942</v>
      </c>
      <c r="Q697" s="50">
        <v>96.298704058837998</v>
      </c>
      <c r="R697" s="50">
        <v>93.935979302940154</v>
      </c>
      <c r="S697" s="50">
        <v>89.912798811683629</v>
      </c>
      <c r="T697" s="50">
        <v>90.307219246061507</v>
      </c>
      <c r="U697" s="306">
        <v>107.36309032701658</v>
      </c>
      <c r="V697" s="50">
        <v>101.91162088810103</v>
      </c>
      <c r="W697" s="50">
        <v>98.475697160814775</v>
      </c>
      <c r="X697" s="50">
        <v>95.039624413097954</v>
      </c>
      <c r="Y697" s="50">
        <v>90.003289619813742</v>
      </c>
      <c r="Z697" s="50">
        <v>89.438284139584098</v>
      </c>
    </row>
    <row r="698" spans="1:26" x14ac:dyDescent="0.25">
      <c r="A698" t="str">
        <f t="shared" si="19"/>
        <v>31. Verv. meubelen</v>
      </c>
      <c r="B698">
        <v>31</v>
      </c>
      <c r="C698" s="41" t="s">
        <v>165</v>
      </c>
      <c r="D698" s="208"/>
      <c r="E698" s="50">
        <v>148.66116275071371</v>
      </c>
      <c r="F698" s="50">
        <v>138.70218460694522</v>
      </c>
      <c r="G698" s="50">
        <v>146.91212091027904</v>
      </c>
      <c r="H698" s="50">
        <v>149.71212283075701</v>
      </c>
      <c r="I698" s="50">
        <v>142.81688011422875</v>
      </c>
      <c r="J698" s="50">
        <v>125.92598861831621</v>
      </c>
      <c r="K698" s="50">
        <v>104.34794780290515</v>
      </c>
      <c r="L698" s="50">
        <v>94.276041100576734</v>
      </c>
      <c r="M698" s="50">
        <v>92.377460577676118</v>
      </c>
      <c r="N698" s="50">
        <v>123.87979121088806</v>
      </c>
      <c r="O698" s="306">
        <v>92.774152013770987</v>
      </c>
      <c r="P698" s="50">
        <v>92.793901906387617</v>
      </c>
      <c r="Q698" s="50">
        <v>89.822173834958647</v>
      </c>
      <c r="R698" s="50">
        <v>88.145875333110808</v>
      </c>
      <c r="S698" s="50">
        <v>86.499970094286851</v>
      </c>
      <c r="T698" s="50">
        <v>82.508265273503739</v>
      </c>
      <c r="U698" s="306">
        <v>97.548320348591901</v>
      </c>
      <c r="V698" s="50">
        <v>96.533124163375902</v>
      </c>
      <c r="W698" s="50">
        <v>92.449508997355792</v>
      </c>
      <c r="X698" s="50">
        <v>89.760893075865511</v>
      </c>
      <c r="Y698" s="50">
        <v>87.14957026280014</v>
      </c>
      <c r="Z698" s="50">
        <v>82.245258774691237</v>
      </c>
    </row>
    <row r="699" spans="1:26" x14ac:dyDescent="0.25">
      <c r="A699" t="str">
        <f t="shared" si="19"/>
        <v>31. Verv. meubelen</v>
      </c>
      <c r="B699">
        <v>31</v>
      </c>
      <c r="C699" s="41" t="s">
        <v>166</v>
      </c>
      <c r="D699" s="206"/>
      <c r="E699" s="50">
        <v>101.10360927920988</v>
      </c>
      <c r="F699" s="50">
        <v>94.00788350261611</v>
      </c>
      <c r="G699" s="50">
        <v>108.29787870627119</v>
      </c>
      <c r="H699" s="50">
        <v>118.30836770217513</v>
      </c>
      <c r="I699" s="50">
        <v>119.53404434504219</v>
      </c>
      <c r="J699" s="50">
        <v>113.55023918709101</v>
      </c>
      <c r="K699" s="50">
        <v>96.393741981208819</v>
      </c>
      <c r="L699" s="50">
        <v>90.915949972177359</v>
      </c>
      <c r="M699" s="50">
        <v>92.709796570443842</v>
      </c>
      <c r="N699" s="50">
        <v>139.9015432871926</v>
      </c>
      <c r="O699" s="306">
        <v>89.400211535596952</v>
      </c>
      <c r="P699" s="50">
        <v>82.157664841921672</v>
      </c>
      <c r="Q699" s="50">
        <v>73.745081364751968</v>
      </c>
      <c r="R699" s="50">
        <v>67.607682384476163</v>
      </c>
      <c r="S699" s="50">
        <v>66.197750358555481</v>
      </c>
      <c r="T699" s="50">
        <v>65.589091475188127</v>
      </c>
      <c r="U699" s="306">
        <v>95.405670646107652</v>
      </c>
      <c r="V699" s="50">
        <v>86.745679185223679</v>
      </c>
      <c r="W699" s="50">
        <v>77.036571537773639</v>
      </c>
      <c r="X699" s="50">
        <v>69.875360001537999</v>
      </c>
      <c r="Y699" s="50">
        <v>67.691691002975972</v>
      </c>
      <c r="Z699" s="50">
        <v>66.357172191415245</v>
      </c>
    </row>
    <row r="700" spans="1:26" x14ac:dyDescent="0.25">
      <c r="A700" t="str">
        <f t="shared" si="19"/>
        <v>31. Verv. meubelen</v>
      </c>
      <c r="B700">
        <v>31</v>
      </c>
      <c r="C700" s="41" t="s">
        <v>167</v>
      </c>
      <c r="D700" s="206"/>
      <c r="E700" s="50">
        <v>120.81995939431066</v>
      </c>
      <c r="F700" s="50">
        <v>112.07925886392667</v>
      </c>
      <c r="G700" s="50">
        <v>123.78442595228657</v>
      </c>
      <c r="H700" s="50">
        <v>131.71499985247138</v>
      </c>
      <c r="I700" s="50">
        <v>143.56325723095048</v>
      </c>
      <c r="J700" s="50">
        <v>145.5546427530158</v>
      </c>
      <c r="K700" s="50">
        <v>136.66737126285727</v>
      </c>
      <c r="L700" s="50">
        <v>134.6557230894951</v>
      </c>
      <c r="M700" s="50">
        <v>144.83157271745563</v>
      </c>
      <c r="N700" s="50">
        <v>194.12128221485372</v>
      </c>
      <c r="O700" s="306">
        <v>146.21370501939342</v>
      </c>
      <c r="P700" s="50">
        <v>141.4255004759726</v>
      </c>
      <c r="Q700" s="50">
        <v>141.42964326658853</v>
      </c>
      <c r="R700" s="50">
        <v>136.06095105795396</v>
      </c>
      <c r="S700" s="50">
        <v>127.39325977836049</v>
      </c>
      <c r="T700" s="50">
        <v>115.30107739512979</v>
      </c>
      <c r="U700" s="306">
        <v>152.73641677789772</v>
      </c>
      <c r="V700" s="50">
        <v>146.16600009847514</v>
      </c>
      <c r="W700" s="50">
        <v>144.61828487974248</v>
      </c>
      <c r="X700" s="50">
        <v>137.65132165113292</v>
      </c>
      <c r="Y700" s="50">
        <v>127.51387875636985</v>
      </c>
      <c r="Z700" s="50">
        <v>114.1848521352055</v>
      </c>
    </row>
    <row r="701" spans="1:26" x14ac:dyDescent="0.25">
      <c r="A701" t="str">
        <f t="shared" si="19"/>
        <v>31. Verv. meubelen</v>
      </c>
      <c r="B701">
        <v>31</v>
      </c>
      <c r="C701" s="41" t="s">
        <v>168</v>
      </c>
      <c r="D701" s="206"/>
      <c r="E701" s="50">
        <v>69.863888455132525</v>
      </c>
      <c r="F701" s="50">
        <v>71.604887231028712</v>
      </c>
      <c r="G701" s="50">
        <v>81.819457876424977</v>
      </c>
      <c r="H701" s="50">
        <v>83.611743977252118</v>
      </c>
      <c r="I701" s="50">
        <v>83.480026261915157</v>
      </c>
      <c r="J701" s="50">
        <v>92.170445644587971</v>
      </c>
      <c r="K701" s="50">
        <v>93.642123117343417</v>
      </c>
      <c r="L701" s="50">
        <v>93.66563793218846</v>
      </c>
      <c r="M701" s="50">
        <v>92.136608307943234</v>
      </c>
      <c r="N701" s="50">
        <v>128.18274572188741</v>
      </c>
      <c r="O701" s="306">
        <v>122.13073169815843</v>
      </c>
      <c r="P701" s="50">
        <v>126.09180726888975</v>
      </c>
      <c r="Q701" s="50">
        <v>124.89187961215124</v>
      </c>
      <c r="R701" s="50">
        <v>124.10655531568602</v>
      </c>
      <c r="S701" s="50">
        <v>116.34955343962727</v>
      </c>
      <c r="T701" s="50">
        <v>113.44485643224195</v>
      </c>
      <c r="U701" s="306">
        <v>124.57311509047585</v>
      </c>
      <c r="V701" s="50">
        <v>127.24782201451232</v>
      </c>
      <c r="W701" s="50">
        <v>124.69866742105847</v>
      </c>
      <c r="X701" s="50">
        <v>122.59886648505538</v>
      </c>
      <c r="Y701" s="50">
        <v>113.71573862175991</v>
      </c>
      <c r="Z701" s="50">
        <v>109.6995353936868</v>
      </c>
    </row>
    <row r="702" spans="1:26" x14ac:dyDescent="0.25">
      <c r="A702" t="str">
        <f t="shared" si="19"/>
        <v>31. Verv. meubelen</v>
      </c>
      <c r="B702">
        <v>31</v>
      </c>
      <c r="C702" s="41" t="s">
        <v>169</v>
      </c>
      <c r="D702" s="206"/>
      <c r="E702" s="50">
        <v>9.1579457519383798</v>
      </c>
      <c r="F702" s="50">
        <v>10.86066156499608</v>
      </c>
      <c r="G702" s="50">
        <v>11.938039165700035</v>
      </c>
      <c r="H702" s="50">
        <v>13.387103418056752</v>
      </c>
      <c r="I702" s="50">
        <v>13.318855557118075</v>
      </c>
      <c r="J702" s="50">
        <v>13.006246682196327</v>
      </c>
      <c r="K702" s="50">
        <v>14.041091240703656</v>
      </c>
      <c r="L702" s="50">
        <v>16.348328729671397</v>
      </c>
      <c r="M702" s="50">
        <v>16.820315776686531</v>
      </c>
      <c r="N702" s="50">
        <v>19.635911191841302</v>
      </c>
      <c r="O702" s="306">
        <v>18.054989731322145</v>
      </c>
      <c r="P702" s="50">
        <v>23.336087952036653</v>
      </c>
      <c r="Q702" s="50">
        <v>24.467452353860299</v>
      </c>
      <c r="R702" s="50">
        <v>26.81429317544006</v>
      </c>
      <c r="S702" s="50">
        <v>32.795419338131225</v>
      </c>
      <c r="T702" s="50">
        <v>33.9173551812654</v>
      </c>
      <c r="U702" s="306">
        <v>18.461467741962068</v>
      </c>
      <c r="V702" s="50">
        <v>23.608106491566645</v>
      </c>
      <c r="W702" s="50">
        <v>24.489841616200266</v>
      </c>
      <c r="X702" s="50">
        <v>26.553862442496587</v>
      </c>
      <c r="Y702" s="50">
        <v>32.132066612554944</v>
      </c>
      <c r="Z702" s="50">
        <v>32.878467934364231</v>
      </c>
    </row>
    <row r="703" spans="1:26" x14ac:dyDescent="0.25">
      <c r="A703" t="str">
        <f t="shared" si="19"/>
        <v>31. Verv. meubelen</v>
      </c>
      <c r="B703">
        <v>31</v>
      </c>
      <c r="C703" s="41" t="s">
        <v>26</v>
      </c>
      <c r="D703" s="208"/>
      <c r="E703" s="50">
        <v>199.84179360138154</v>
      </c>
      <c r="F703" s="50">
        <v>194.54480765995149</v>
      </c>
      <c r="G703" s="50">
        <v>217.54192299441161</v>
      </c>
      <c r="H703" s="50">
        <v>228.71384724778025</v>
      </c>
      <c r="I703" s="50">
        <v>240.36213904998371</v>
      </c>
      <c r="J703" s="50">
        <v>250.73133507980009</v>
      </c>
      <c r="K703" s="50">
        <v>244.35058562090435</v>
      </c>
      <c r="L703" s="50">
        <v>244.66968975135498</v>
      </c>
      <c r="M703" s="50">
        <v>253.78849680208538</v>
      </c>
      <c r="N703" s="50">
        <v>341.93993912858241</v>
      </c>
      <c r="O703" s="306">
        <v>286.39942644887401</v>
      </c>
      <c r="P703" s="50">
        <v>290.85339569689904</v>
      </c>
      <c r="Q703" s="50">
        <v>290.78897523260008</v>
      </c>
      <c r="R703" s="50">
        <v>286.98179954908005</v>
      </c>
      <c r="S703" s="50">
        <v>276.538232556119</v>
      </c>
      <c r="T703" s="50">
        <v>262.66328900863715</v>
      </c>
      <c r="U703" s="306">
        <v>295.77099961033565</v>
      </c>
      <c r="V703" s="50">
        <v>297.02192860455409</v>
      </c>
      <c r="W703" s="50">
        <v>293.80679391700119</v>
      </c>
      <c r="X703" s="50">
        <v>286.80405057868489</v>
      </c>
      <c r="Y703" s="50">
        <v>273.3616839906847</v>
      </c>
      <c r="Z703" s="50">
        <v>256.76285546325653</v>
      </c>
    </row>
    <row r="704" spans="1:26" x14ac:dyDescent="0.25">
      <c r="A704" t="str">
        <f t="shared" si="19"/>
        <v>31. Verv. meubelen</v>
      </c>
      <c r="B704">
        <v>31</v>
      </c>
      <c r="C704" s="41" t="s">
        <v>19</v>
      </c>
      <c r="D704" s="208"/>
      <c r="E704" s="50">
        <v>1275.7623545638735</v>
      </c>
      <c r="F704" s="50">
        <v>1197.5572402315433</v>
      </c>
      <c r="G704" s="50">
        <v>1276.3305921082817</v>
      </c>
      <c r="H704" s="50">
        <v>1303.230346903073</v>
      </c>
      <c r="I704" s="50">
        <v>1278.54635463725</v>
      </c>
      <c r="J704" s="50">
        <v>1228.4360851315728</v>
      </c>
      <c r="K704" s="50">
        <v>1120.7005092348479</v>
      </c>
      <c r="L704" s="50">
        <v>1092.689410797592</v>
      </c>
      <c r="M704" s="50">
        <v>1114.964646335615</v>
      </c>
      <c r="N704" s="50">
        <v>1401.3359011585781</v>
      </c>
      <c r="O704" s="306">
        <v>1003.8126286095182</v>
      </c>
      <c r="P704" s="50">
        <v>989.85258514097973</v>
      </c>
      <c r="Q704" s="50">
        <v>974.29291777500021</v>
      </c>
      <c r="R704" s="50">
        <v>958.4500288069928</v>
      </c>
      <c r="S704" s="50">
        <v>938.32811582264264</v>
      </c>
      <c r="T704" s="50">
        <v>919.96510837990411</v>
      </c>
      <c r="U704" s="306">
        <v>1041.5925961373187</v>
      </c>
      <c r="V704" s="50">
        <v>1015.7044829181505</v>
      </c>
      <c r="W704" s="50">
        <v>988.71022866044086</v>
      </c>
      <c r="X704" s="50">
        <v>961.92675377664511</v>
      </c>
      <c r="Y704" s="50">
        <v>931.52576826157201</v>
      </c>
      <c r="Z704" s="50">
        <v>903.35381276502358</v>
      </c>
    </row>
    <row r="705" spans="1:26" x14ac:dyDescent="0.25">
      <c r="A705" t="str">
        <f t="shared" si="19"/>
        <v>31. Verv. meubelen</v>
      </c>
      <c r="B705">
        <v>31</v>
      </c>
      <c r="C705" s="41" t="s">
        <v>20</v>
      </c>
      <c r="D705" s="208"/>
      <c r="E705" s="207">
        <v>0.15664499966351381</v>
      </c>
      <c r="F705" s="207">
        <v>0.16245136443109554</v>
      </c>
      <c r="G705" s="207">
        <v>0.17044324122566806</v>
      </c>
      <c r="H705" s="207">
        <v>0.17549763769028523</v>
      </c>
      <c r="I705" s="207">
        <v>0.18799642123118751</v>
      </c>
      <c r="J705" s="207">
        <v>0.20410612983006379</v>
      </c>
      <c r="K705" s="207">
        <v>0.21803379547648583</v>
      </c>
      <c r="L705" s="207">
        <v>0.22391512842863742</v>
      </c>
      <c r="M705" s="207">
        <v>0.22762021884386513</v>
      </c>
      <c r="N705" s="207">
        <v>0.24400997565671287</v>
      </c>
      <c r="O705" s="307">
        <v>0.28531163913089502</v>
      </c>
      <c r="P705" s="207">
        <v>0.29383506197084314</v>
      </c>
      <c r="Q705" s="207">
        <v>0.2984615508616002</v>
      </c>
      <c r="R705" s="207">
        <v>0.29942280862184711</v>
      </c>
      <c r="S705" s="207">
        <v>0.29471378709959561</v>
      </c>
      <c r="T705" s="207">
        <v>0.28551440333557637</v>
      </c>
      <c r="U705" s="307">
        <v>0.28396035139572229</v>
      </c>
      <c r="V705" s="207">
        <v>0.29242947491104981</v>
      </c>
      <c r="W705" s="207">
        <v>0.29716168135032528</v>
      </c>
      <c r="X705" s="207">
        <v>0.29815581015150705</v>
      </c>
      <c r="Y705" s="207">
        <v>0.29345584771190664</v>
      </c>
      <c r="Z705" s="207">
        <v>0.2842328795595005</v>
      </c>
    </row>
    <row r="706" spans="1:26" x14ac:dyDescent="0.25">
      <c r="A706" t="str">
        <f t="shared" si="19"/>
        <v>31. Verv. meubelen</v>
      </c>
      <c r="B706">
        <v>31</v>
      </c>
      <c r="C706" s="41" t="s">
        <v>29</v>
      </c>
      <c r="D706" s="208"/>
      <c r="E706" s="50">
        <v>1129.7623545638735</v>
      </c>
      <c r="F706" s="50">
        <v>1170.5572402315433</v>
      </c>
      <c r="G706" s="50">
        <v>1097.3305921082817</v>
      </c>
      <c r="H706" s="50">
        <v>1024.230346903073</v>
      </c>
      <c r="I706" s="50">
        <v>956.54635463725003</v>
      </c>
      <c r="J706" s="50">
        <v>942.43608513157278</v>
      </c>
      <c r="K706" s="50">
        <v>1001.7005092348479</v>
      </c>
      <c r="L706" s="50">
        <v>1007.689410797592</v>
      </c>
      <c r="M706" s="50">
        <v>975.96464633561504</v>
      </c>
      <c r="N706" s="50">
        <v>659.7532103430367</v>
      </c>
      <c r="O706" s="306">
        <v>804.78658712037009</v>
      </c>
      <c r="P706" s="50">
        <v>796.24132226481674</v>
      </c>
      <c r="Q706" s="50">
        <v>785.94911697370389</v>
      </c>
      <c r="R706" s="50">
        <v>775.2303814925333</v>
      </c>
      <c r="S706" s="50">
        <v>760.09321231524234</v>
      </c>
      <c r="T706" s="50">
        <v>746.57933183286843</v>
      </c>
      <c r="U706" s="306">
        <v>767.00661959256922</v>
      </c>
      <c r="V706" s="50">
        <v>751.4251581101862</v>
      </c>
      <c r="W706" s="50">
        <v>734.35069289744069</v>
      </c>
      <c r="X706" s="50">
        <v>717.11466535246802</v>
      </c>
      <c r="Y706" s="50">
        <v>695.90276140701644</v>
      </c>
      <c r="Z706" s="50">
        <v>676.57497305761535</v>
      </c>
    </row>
    <row r="707" spans="1:26" x14ac:dyDescent="0.25">
      <c r="A707" t="str">
        <f t="shared" ref="A707:A770" si="20">VLOOKUP(B707,$AT$3:$AU$70,2)</f>
        <v>32. Overige industrie</v>
      </c>
      <c r="B707">
        <v>32</v>
      </c>
      <c r="C707" s="41" t="s">
        <v>25</v>
      </c>
      <c r="D707" s="50">
        <v>4870</v>
      </c>
      <c r="E707" s="50">
        <v>4870</v>
      </c>
      <c r="F707" s="50">
        <v>4880</v>
      </c>
      <c r="G707" s="50">
        <v>4905</v>
      </c>
      <c r="H707" s="50">
        <v>5053</v>
      </c>
      <c r="I707" s="50">
        <v>5045</v>
      </c>
      <c r="J707" s="50">
        <v>5030</v>
      </c>
      <c r="K707" s="50">
        <v>5663</v>
      </c>
      <c r="L707" s="50">
        <v>5824</v>
      </c>
      <c r="M707" s="50">
        <v>5933</v>
      </c>
      <c r="N707" s="50">
        <v>6007.5465896395417</v>
      </c>
      <c r="O707" s="306">
        <v>6134.9915113522957</v>
      </c>
      <c r="P707" s="50">
        <v>6265.1400672072077</v>
      </c>
      <c r="Q707" s="50">
        <v>6398.0496124717693</v>
      </c>
      <c r="R707" s="50">
        <v>6533.7787191560183</v>
      </c>
      <c r="S707" s="50">
        <v>6672.3872018246893</v>
      </c>
      <c r="T707" s="50">
        <v>6813.9361439569493</v>
      </c>
      <c r="U707" s="306">
        <v>6092.5214818544582</v>
      </c>
      <c r="V707" s="50">
        <v>6178.6983176913163</v>
      </c>
      <c r="W707" s="50">
        <v>6266.0940982716593</v>
      </c>
      <c r="X707" s="50">
        <v>6354.7260651926354</v>
      </c>
      <c r="Y707" s="50">
        <v>6444.6117039284754</v>
      </c>
      <c r="Z707" s="50">
        <v>6535.7687472800417</v>
      </c>
    </row>
    <row r="708" spans="1:26" x14ac:dyDescent="0.25">
      <c r="A708" t="str">
        <f t="shared" si="20"/>
        <v>32. Overige industrie</v>
      </c>
      <c r="B708">
        <v>32</v>
      </c>
      <c r="C708" s="41" t="s">
        <v>154</v>
      </c>
      <c r="D708" s="206"/>
      <c r="E708" s="50">
        <v>0</v>
      </c>
      <c r="F708" s="50">
        <v>10</v>
      </c>
      <c r="G708" s="50">
        <v>25</v>
      </c>
      <c r="H708" s="50">
        <v>148</v>
      </c>
      <c r="I708" s="50">
        <v>-8</v>
      </c>
      <c r="J708" s="50">
        <v>-15</v>
      </c>
      <c r="K708" s="50">
        <v>633</v>
      </c>
      <c r="L708" s="50">
        <v>161</v>
      </c>
      <c r="M708" s="50">
        <v>109</v>
      </c>
      <c r="N708" s="50">
        <v>74.546589639541708</v>
      </c>
      <c r="O708" s="306">
        <v>127.44492171275397</v>
      </c>
      <c r="P708" s="50">
        <v>130.14855585491205</v>
      </c>
      <c r="Q708" s="50">
        <v>132.90954526456153</v>
      </c>
      <c r="R708" s="50">
        <v>135.72910668424902</v>
      </c>
      <c r="S708" s="50">
        <v>138.60848266867106</v>
      </c>
      <c r="T708" s="50">
        <v>141.54894213225998</v>
      </c>
      <c r="U708" s="306">
        <v>84.974892214916508</v>
      </c>
      <c r="V708" s="50">
        <v>86.176835836858118</v>
      </c>
      <c r="W708" s="50">
        <v>87.395780580342944</v>
      </c>
      <c r="X708" s="50">
        <v>88.631966920976083</v>
      </c>
      <c r="Y708" s="50">
        <v>89.885638735840075</v>
      </c>
      <c r="Z708" s="50">
        <v>91.157043351566244</v>
      </c>
    </row>
    <row r="709" spans="1:26" x14ac:dyDescent="0.25">
      <c r="A709" t="str">
        <f t="shared" si="20"/>
        <v>32. Overige industrie</v>
      </c>
      <c r="B709">
        <v>32</v>
      </c>
      <c r="C709" s="41" t="s">
        <v>155</v>
      </c>
      <c r="D709" s="206"/>
      <c r="E709" s="207">
        <v>1</v>
      </c>
      <c r="F709" s="207">
        <v>1.0020533880903491</v>
      </c>
      <c r="G709" s="207">
        <v>1.0051229508196722</v>
      </c>
      <c r="H709" s="207">
        <v>1.0301732925586136</v>
      </c>
      <c r="I709" s="207">
        <v>0.9984167821096378</v>
      </c>
      <c r="J709" s="207">
        <v>0.99702675916749262</v>
      </c>
      <c r="K709" s="207">
        <v>1.1258449304174951</v>
      </c>
      <c r="L709" s="207">
        <v>1.0284301606922126</v>
      </c>
      <c r="M709" s="207">
        <v>1.0187156593406594</v>
      </c>
      <c r="N709" s="207">
        <v>1.0125647378458691</v>
      </c>
      <c r="O709" s="307">
        <v>1.0212141378865944</v>
      </c>
      <c r="P709" s="207">
        <v>1.0212141378865942</v>
      </c>
      <c r="Q709" s="207">
        <v>1.0212141378865944</v>
      </c>
      <c r="R709" s="207">
        <v>1.0212141378865947</v>
      </c>
      <c r="S709" s="207">
        <v>1.0212141378865942</v>
      </c>
      <c r="T709" s="207">
        <v>1.0212141378865949</v>
      </c>
      <c r="U709" s="307">
        <v>1.0141446913389671</v>
      </c>
      <c r="V709" s="207">
        <v>1.0141446913389671</v>
      </c>
      <c r="W709" s="207">
        <v>1.0141446913389678</v>
      </c>
      <c r="X709" s="207">
        <v>1.0141446913389671</v>
      </c>
      <c r="Y709" s="207">
        <v>1.0141446913389673</v>
      </c>
      <c r="Z709" s="207">
        <v>1.0141446913389676</v>
      </c>
    </row>
    <row r="710" spans="1:26" x14ac:dyDescent="0.25">
      <c r="A710" t="str">
        <f t="shared" si="20"/>
        <v>32. Overige industrie</v>
      </c>
      <c r="B710">
        <v>32</v>
      </c>
      <c r="C710" s="41" t="s">
        <v>8</v>
      </c>
      <c r="D710" s="50">
        <v>14</v>
      </c>
      <c r="E710" s="50">
        <v>12</v>
      </c>
      <c r="F710" s="50">
        <v>12</v>
      </c>
      <c r="G710" s="50">
        <v>12</v>
      </c>
      <c r="H710" s="50">
        <v>12</v>
      </c>
      <c r="I710" s="50">
        <v>7</v>
      </c>
      <c r="J710" s="50">
        <v>5</v>
      </c>
      <c r="K710" s="50">
        <v>8</v>
      </c>
      <c r="L710" s="50">
        <v>27</v>
      </c>
      <c r="M710" s="50">
        <v>20</v>
      </c>
      <c r="N710" s="50">
        <v>14.907774266497539</v>
      </c>
      <c r="O710" s="306">
        <v>15.225340932143455</v>
      </c>
      <c r="P710" s="50">
        <v>16.025566613944207</v>
      </c>
      <c r="Q710" s="50">
        <v>16.664555288679765</v>
      </c>
      <c r="R710" s="50">
        <v>17.29422184271321</v>
      </c>
      <c r="S710" s="50">
        <v>17.784222092841866</v>
      </c>
      <c r="T710" s="50">
        <v>17.858206980283477</v>
      </c>
      <c r="U710" s="306">
        <v>15.119942142706472</v>
      </c>
      <c r="V710" s="50">
        <v>15.804457748023815</v>
      </c>
      <c r="W710" s="50">
        <v>16.320859929120914</v>
      </c>
      <c r="X710" s="50">
        <v>16.820288388234417</v>
      </c>
      <c r="Y710" s="50">
        <v>17.177121527577</v>
      </c>
      <c r="Z710" s="50">
        <v>17.129175941530853</v>
      </c>
    </row>
    <row r="711" spans="1:26" x14ac:dyDescent="0.25">
      <c r="A711" t="str">
        <f t="shared" si="20"/>
        <v>32. Overige industrie</v>
      </c>
      <c r="B711">
        <v>32</v>
      </c>
      <c r="C711" s="3" t="s">
        <v>9</v>
      </c>
      <c r="D711" s="50">
        <v>238</v>
      </c>
      <c r="E711" s="50">
        <v>241</v>
      </c>
      <c r="F711" s="50">
        <v>248</v>
      </c>
      <c r="G711" s="50">
        <v>228</v>
      </c>
      <c r="H711" s="50">
        <v>262</v>
      </c>
      <c r="I711" s="50">
        <v>226</v>
      </c>
      <c r="J711" s="50">
        <v>197</v>
      </c>
      <c r="K711" s="50">
        <v>217</v>
      </c>
      <c r="L711" s="50">
        <v>223</v>
      </c>
      <c r="M711" s="50">
        <v>261</v>
      </c>
      <c r="N711" s="50">
        <v>270.53565548737004</v>
      </c>
      <c r="O711" s="306">
        <v>276.29862885385916</v>
      </c>
      <c r="P711" s="50">
        <v>290.82055382359215</v>
      </c>
      <c r="Q711" s="50">
        <v>302.41646457983978</v>
      </c>
      <c r="R711" s="50">
        <v>313.84320413791954</v>
      </c>
      <c r="S711" s="50">
        <v>322.73537921971166</v>
      </c>
      <c r="T711" s="50">
        <v>324.07800419258626</v>
      </c>
      <c r="U711" s="306">
        <v>274.38592679128567</v>
      </c>
      <c r="V711" s="50">
        <v>286.80802781491275</v>
      </c>
      <c r="W711" s="50">
        <v>296.1793263106361</v>
      </c>
      <c r="X711" s="50">
        <v>305.24259780509124</v>
      </c>
      <c r="Y711" s="50">
        <v>311.71815113223067</v>
      </c>
      <c r="Z711" s="50">
        <v>310.84806883041654</v>
      </c>
    </row>
    <row r="712" spans="1:26" x14ac:dyDescent="0.25">
      <c r="A712" t="str">
        <f t="shared" si="20"/>
        <v>32. Overige industrie</v>
      </c>
      <c r="B712">
        <v>32</v>
      </c>
      <c r="C712" s="3" t="s">
        <v>10</v>
      </c>
      <c r="D712" s="50">
        <v>490</v>
      </c>
      <c r="E712" s="50">
        <v>489</v>
      </c>
      <c r="F712" s="50">
        <v>518</v>
      </c>
      <c r="G712" s="50">
        <v>520</v>
      </c>
      <c r="H712" s="50">
        <v>534</v>
      </c>
      <c r="I712" s="50">
        <v>579</v>
      </c>
      <c r="J712" s="50">
        <v>581</v>
      </c>
      <c r="K712" s="50">
        <v>649</v>
      </c>
      <c r="L712" s="50">
        <v>703</v>
      </c>
      <c r="M712" s="50">
        <v>717</v>
      </c>
      <c r="N712" s="50">
        <v>667.96073845237038</v>
      </c>
      <c r="O712" s="306">
        <v>682.18969447898587</v>
      </c>
      <c r="P712" s="50">
        <v>718.04476766354674</v>
      </c>
      <c r="Q712" s="50">
        <v>746.67542301216315</v>
      </c>
      <c r="R712" s="50">
        <v>774.88838954172365</v>
      </c>
      <c r="S712" s="50">
        <v>796.84343950872858</v>
      </c>
      <c r="T712" s="50">
        <v>800.15842128712029</v>
      </c>
      <c r="U712" s="306">
        <v>677.46717507630547</v>
      </c>
      <c r="V712" s="50">
        <v>708.13771925253991</v>
      </c>
      <c r="W712" s="50">
        <v>731.27573945983625</v>
      </c>
      <c r="X712" s="50">
        <v>753.65323165887537</v>
      </c>
      <c r="Y712" s="50">
        <v>769.64156922011682</v>
      </c>
      <c r="Z712" s="50">
        <v>767.49330962828174</v>
      </c>
    </row>
    <row r="713" spans="1:26" x14ac:dyDescent="0.25">
      <c r="A713" t="str">
        <f t="shared" si="20"/>
        <v>32. Overige industrie</v>
      </c>
      <c r="B713">
        <v>32</v>
      </c>
      <c r="C713" s="3" t="s">
        <v>11</v>
      </c>
      <c r="D713" s="50">
        <v>607</v>
      </c>
      <c r="E713" s="50">
        <v>587</v>
      </c>
      <c r="F713" s="50">
        <v>580</v>
      </c>
      <c r="G713" s="50">
        <v>612</v>
      </c>
      <c r="H713" s="50">
        <v>591</v>
      </c>
      <c r="I713" s="50">
        <v>588</v>
      </c>
      <c r="J713" s="50">
        <v>570</v>
      </c>
      <c r="K713" s="50">
        <v>750</v>
      </c>
      <c r="L713" s="50">
        <v>754</v>
      </c>
      <c r="M713" s="50">
        <v>760</v>
      </c>
      <c r="N713" s="50">
        <v>799.75594874862986</v>
      </c>
      <c r="O713" s="306">
        <v>817.09482802215314</v>
      </c>
      <c r="P713" s="50">
        <v>796.47384677442676</v>
      </c>
      <c r="Q713" s="50">
        <v>819.3065495792182</v>
      </c>
      <c r="R713" s="50">
        <v>842.83987934013419</v>
      </c>
      <c r="S713" s="50">
        <v>837.73518162330288</v>
      </c>
      <c r="T713" s="50">
        <v>867.82140363918529</v>
      </c>
      <c r="U713" s="306">
        <v>811.43841572159545</v>
      </c>
      <c r="V713" s="50">
        <v>785.484692179273</v>
      </c>
      <c r="W713" s="50">
        <v>802.4088973905732</v>
      </c>
      <c r="X713" s="50">
        <v>819.74256861861079</v>
      </c>
      <c r="Y713" s="50">
        <v>809.13738861044533</v>
      </c>
      <c r="Z713" s="50">
        <v>832.39406538258913</v>
      </c>
    </row>
    <row r="714" spans="1:26" x14ac:dyDescent="0.25">
      <c r="A714" t="str">
        <f t="shared" si="20"/>
        <v>32. Overige industrie</v>
      </c>
      <c r="B714">
        <v>32</v>
      </c>
      <c r="C714" s="3" t="s">
        <v>12</v>
      </c>
      <c r="D714" s="50">
        <v>624</v>
      </c>
      <c r="E714" s="50">
        <v>618</v>
      </c>
      <c r="F714" s="50">
        <v>614</v>
      </c>
      <c r="G714" s="50">
        <v>622</v>
      </c>
      <c r="H714" s="50">
        <v>662</v>
      </c>
      <c r="I714" s="50">
        <v>630</v>
      </c>
      <c r="J714" s="50">
        <v>630</v>
      </c>
      <c r="K714" s="50">
        <v>721</v>
      </c>
      <c r="L714" s="50">
        <v>714</v>
      </c>
      <c r="M714" s="50">
        <v>716</v>
      </c>
      <c r="N714" s="50">
        <v>761.81880759004105</v>
      </c>
      <c r="O714" s="306">
        <v>781.11426056246557</v>
      </c>
      <c r="P714" s="50">
        <v>834.3141129858293</v>
      </c>
      <c r="Q714" s="50">
        <v>841.07778550297166</v>
      </c>
      <c r="R714" s="50">
        <v>861.24750052294132</v>
      </c>
      <c r="S714" s="50">
        <v>906.29975248435653</v>
      </c>
      <c r="T714" s="50">
        <v>925.94852411092359</v>
      </c>
      <c r="U714" s="306">
        <v>775.70692697025402</v>
      </c>
      <c r="V714" s="50">
        <v>822.80286650152811</v>
      </c>
      <c r="W714" s="50">
        <v>823.731116066087</v>
      </c>
      <c r="X714" s="50">
        <v>837.64574458409288</v>
      </c>
      <c r="Y714" s="50">
        <v>875.36136849655577</v>
      </c>
      <c r="Z714" s="50">
        <v>888.14824465905519</v>
      </c>
    </row>
    <row r="715" spans="1:26" x14ac:dyDescent="0.25">
      <c r="A715" t="str">
        <f t="shared" si="20"/>
        <v>32. Overige industrie</v>
      </c>
      <c r="B715">
        <v>32</v>
      </c>
      <c r="C715" s="3" t="s">
        <v>13</v>
      </c>
      <c r="D715" s="50">
        <v>689</v>
      </c>
      <c r="E715" s="50">
        <v>668</v>
      </c>
      <c r="F715" s="50">
        <v>644</v>
      </c>
      <c r="G715" s="50">
        <v>605</v>
      </c>
      <c r="H715" s="50">
        <v>608</v>
      </c>
      <c r="I715" s="50">
        <v>590</v>
      </c>
      <c r="J715" s="50">
        <v>634</v>
      </c>
      <c r="K715" s="50">
        <v>737</v>
      </c>
      <c r="L715" s="50">
        <v>761</v>
      </c>
      <c r="M715" s="50">
        <v>762</v>
      </c>
      <c r="N715" s="50">
        <v>762.84413572946232</v>
      </c>
      <c r="O715" s="306">
        <v>776.90906938850867</v>
      </c>
      <c r="P715" s="50">
        <v>785.80747850990906</v>
      </c>
      <c r="Q715" s="50">
        <v>794.65824937797186</v>
      </c>
      <c r="R715" s="50">
        <v>811.3858031242446</v>
      </c>
      <c r="S715" s="50">
        <v>863.30861037932937</v>
      </c>
      <c r="T715" s="50">
        <v>885.17461122664326</v>
      </c>
      <c r="U715" s="306">
        <v>771.53084660971422</v>
      </c>
      <c r="V715" s="50">
        <v>774.96549054213699</v>
      </c>
      <c r="W715" s="50">
        <v>778.26895197308352</v>
      </c>
      <c r="X715" s="50">
        <v>789.15046463448743</v>
      </c>
      <c r="Y715" s="50">
        <v>833.8378164012064</v>
      </c>
      <c r="Z715" s="50">
        <v>849.03885767577128</v>
      </c>
    </row>
    <row r="716" spans="1:26" x14ac:dyDescent="0.25">
      <c r="A716" t="str">
        <f t="shared" si="20"/>
        <v>32. Overige industrie</v>
      </c>
      <c r="B716">
        <v>32</v>
      </c>
      <c r="C716" s="3" t="s">
        <v>14</v>
      </c>
      <c r="D716" s="50">
        <v>797</v>
      </c>
      <c r="E716" s="50">
        <v>781</v>
      </c>
      <c r="F716" s="50">
        <v>798</v>
      </c>
      <c r="G716" s="50">
        <v>771</v>
      </c>
      <c r="H716" s="50">
        <v>744</v>
      </c>
      <c r="I716" s="50">
        <v>712</v>
      </c>
      <c r="J716" s="50">
        <v>646</v>
      </c>
      <c r="K716" s="50">
        <v>694</v>
      </c>
      <c r="L716" s="50">
        <v>692</v>
      </c>
      <c r="M716" s="50">
        <v>704</v>
      </c>
      <c r="N716" s="50">
        <v>716.70436945550284</v>
      </c>
      <c r="O716" s="306">
        <v>747.47273117081158</v>
      </c>
      <c r="P716" s="50">
        <v>800.89843145797317</v>
      </c>
      <c r="Q716" s="50">
        <v>847.70914780654289</v>
      </c>
      <c r="R716" s="50">
        <v>863.51394131379107</v>
      </c>
      <c r="S716" s="50">
        <v>864.47053313892457</v>
      </c>
      <c r="T716" s="50">
        <v>880.40920282165462</v>
      </c>
      <c r="U716" s="306">
        <v>742.29828408593607</v>
      </c>
      <c r="V716" s="50">
        <v>789.84822972950315</v>
      </c>
      <c r="W716" s="50">
        <v>830.22571093651607</v>
      </c>
      <c r="X716" s="50">
        <v>839.85007549089312</v>
      </c>
      <c r="Y716" s="50">
        <v>834.96007456594543</v>
      </c>
      <c r="Z716" s="50">
        <v>844.46798899380201</v>
      </c>
    </row>
    <row r="717" spans="1:26" x14ac:dyDescent="0.25">
      <c r="A717" t="str">
        <f t="shared" si="20"/>
        <v>32. Overige industrie</v>
      </c>
      <c r="B717">
        <v>32</v>
      </c>
      <c r="C717" s="3" t="s">
        <v>15</v>
      </c>
      <c r="D717" s="50">
        <v>652</v>
      </c>
      <c r="E717" s="50">
        <v>667</v>
      </c>
      <c r="F717" s="50">
        <v>701</v>
      </c>
      <c r="G717" s="50">
        <v>762</v>
      </c>
      <c r="H717" s="50">
        <v>793</v>
      </c>
      <c r="I717" s="50">
        <v>782</v>
      </c>
      <c r="J717" s="50">
        <v>788</v>
      </c>
      <c r="K717" s="50">
        <v>847</v>
      </c>
      <c r="L717" s="50">
        <v>797</v>
      </c>
      <c r="M717" s="50">
        <v>776</v>
      </c>
      <c r="N717" s="50">
        <v>757.42854145088359</v>
      </c>
      <c r="O717" s="306">
        <v>723.93318348525565</v>
      </c>
      <c r="P717" s="50">
        <v>721.24254043814483</v>
      </c>
      <c r="Q717" s="50">
        <v>720.7203347100608</v>
      </c>
      <c r="R717" s="50">
        <v>745.12633112828212</v>
      </c>
      <c r="S717" s="50">
        <v>759.08116718543465</v>
      </c>
      <c r="T717" s="50">
        <v>791.89906872009021</v>
      </c>
      <c r="U717" s="306">
        <v>718.92169103246442</v>
      </c>
      <c r="V717" s="50">
        <v>711.29137153338479</v>
      </c>
      <c r="W717" s="50">
        <v>705.85595757616727</v>
      </c>
      <c r="X717" s="50">
        <v>724.70677716705609</v>
      </c>
      <c r="Y717" s="50">
        <v>733.16838880950058</v>
      </c>
      <c r="Z717" s="50">
        <v>759.57113113410423</v>
      </c>
    </row>
    <row r="718" spans="1:26" x14ac:dyDescent="0.25">
      <c r="A718" t="str">
        <f t="shared" si="20"/>
        <v>32. Overige industrie</v>
      </c>
      <c r="B718">
        <v>32</v>
      </c>
      <c r="C718" s="3" t="s">
        <v>16</v>
      </c>
      <c r="D718" s="50">
        <v>537</v>
      </c>
      <c r="E718" s="50">
        <v>553</v>
      </c>
      <c r="F718" s="50">
        <v>497</v>
      </c>
      <c r="G718" s="50">
        <v>530</v>
      </c>
      <c r="H718" s="50">
        <v>569</v>
      </c>
      <c r="I718" s="50">
        <v>629</v>
      </c>
      <c r="J718" s="50">
        <v>648</v>
      </c>
      <c r="K718" s="50">
        <v>670</v>
      </c>
      <c r="L718" s="50">
        <v>763</v>
      </c>
      <c r="M718" s="50">
        <v>800</v>
      </c>
      <c r="N718" s="50">
        <v>795.42583089322704</v>
      </c>
      <c r="O718" s="306">
        <v>798.44073535529674</v>
      </c>
      <c r="P718" s="50">
        <v>778.35109223496192</v>
      </c>
      <c r="Q718" s="50">
        <v>734.62600682167215</v>
      </c>
      <c r="R718" s="50">
        <v>725.61611326633863</v>
      </c>
      <c r="S718" s="50">
        <v>708.53294004480836</v>
      </c>
      <c r="T718" s="50">
        <v>679.95315699434866</v>
      </c>
      <c r="U718" s="306">
        <v>792.91345768587121</v>
      </c>
      <c r="V718" s="50">
        <v>767.61198194713938</v>
      </c>
      <c r="W718" s="50">
        <v>719.47483445721195</v>
      </c>
      <c r="X718" s="50">
        <v>705.73122024753843</v>
      </c>
      <c r="Y718" s="50">
        <v>684.34572813503792</v>
      </c>
      <c r="Z718" s="50">
        <v>652.19522155917389</v>
      </c>
    </row>
    <row r="719" spans="1:26" x14ac:dyDescent="0.25">
      <c r="A719" t="str">
        <f t="shared" si="20"/>
        <v>32. Overige industrie</v>
      </c>
      <c r="B719">
        <v>32</v>
      </c>
      <c r="C719" s="3" t="s">
        <v>17</v>
      </c>
      <c r="D719" s="50">
        <v>183</v>
      </c>
      <c r="E719" s="50">
        <v>211</v>
      </c>
      <c r="F719" s="50">
        <v>214</v>
      </c>
      <c r="G719" s="50">
        <v>187</v>
      </c>
      <c r="H719" s="50">
        <v>221</v>
      </c>
      <c r="I719" s="50">
        <v>227</v>
      </c>
      <c r="J719" s="50">
        <v>264</v>
      </c>
      <c r="K719" s="50">
        <v>301</v>
      </c>
      <c r="L719" s="50">
        <v>323</v>
      </c>
      <c r="M719" s="50">
        <v>336</v>
      </c>
      <c r="N719" s="50">
        <v>372.3821051502008</v>
      </c>
      <c r="O719" s="306">
        <v>380.07965647554647</v>
      </c>
      <c r="P719" s="50">
        <v>386.59488276032437</v>
      </c>
      <c r="Q719" s="50">
        <v>420.32292255444503</v>
      </c>
      <c r="R719" s="50">
        <v>418.7800854165107</v>
      </c>
      <c r="S719" s="50">
        <v>417.03225872254137</v>
      </c>
      <c r="T719" s="50">
        <v>418.41804406448892</v>
      </c>
      <c r="U719" s="306">
        <v>377.44852093246141</v>
      </c>
      <c r="V719" s="50">
        <v>381.26093369275156</v>
      </c>
      <c r="W719" s="50">
        <v>411.65404207754955</v>
      </c>
      <c r="X719" s="50">
        <v>407.30377301844965</v>
      </c>
      <c r="Y719" s="50">
        <v>402.79601500704888</v>
      </c>
      <c r="Z719" s="50">
        <v>401.33683643631298</v>
      </c>
    </row>
    <row r="720" spans="1:26" x14ac:dyDescent="0.25">
      <c r="A720" t="str">
        <f t="shared" si="20"/>
        <v>32. Overige industrie</v>
      </c>
      <c r="B720">
        <v>32</v>
      </c>
      <c r="C720" s="3" t="s">
        <v>156</v>
      </c>
      <c r="D720" s="50">
        <v>39</v>
      </c>
      <c r="E720" s="50">
        <v>43</v>
      </c>
      <c r="F720" s="50">
        <v>54</v>
      </c>
      <c r="G720" s="50">
        <v>56</v>
      </c>
      <c r="H720" s="50">
        <v>57</v>
      </c>
      <c r="I720" s="50">
        <v>75</v>
      </c>
      <c r="J720" s="50">
        <v>67</v>
      </c>
      <c r="K720" s="50">
        <v>69</v>
      </c>
      <c r="L720" s="50">
        <v>67</v>
      </c>
      <c r="M720" s="50">
        <v>81</v>
      </c>
      <c r="N720" s="50">
        <v>87.782682415356675</v>
      </c>
      <c r="O720" s="306">
        <v>136.23338262726762</v>
      </c>
      <c r="P720" s="50">
        <v>136.56679394455577</v>
      </c>
      <c r="Q720" s="50">
        <v>153.87217323820283</v>
      </c>
      <c r="R720" s="50">
        <v>159.24324952141814</v>
      </c>
      <c r="S720" s="50">
        <v>178.56371742471029</v>
      </c>
      <c r="T720" s="50">
        <v>222.21749991962372</v>
      </c>
      <c r="U720" s="306">
        <v>135.29029480586419</v>
      </c>
      <c r="V720" s="50">
        <v>134.68254675012622</v>
      </c>
      <c r="W720" s="50">
        <v>150.69866209487617</v>
      </c>
      <c r="X720" s="50">
        <v>154.87932357930333</v>
      </c>
      <c r="Y720" s="50">
        <v>172.4680820228125</v>
      </c>
      <c r="Z720" s="50">
        <v>213.14584703900309</v>
      </c>
    </row>
    <row r="721" spans="1:26" x14ac:dyDescent="0.25">
      <c r="A721" t="str">
        <f t="shared" si="20"/>
        <v>32. Overige industrie</v>
      </c>
      <c r="B721">
        <v>32</v>
      </c>
      <c r="C721" s="3" t="s">
        <v>6</v>
      </c>
      <c r="D721" s="50">
        <v>759</v>
      </c>
      <c r="E721" s="50">
        <v>807</v>
      </c>
      <c r="F721" s="50">
        <v>765</v>
      </c>
      <c r="G721" s="50">
        <v>773</v>
      </c>
      <c r="H721" s="50">
        <v>847</v>
      </c>
      <c r="I721" s="50">
        <v>931</v>
      </c>
      <c r="J721" s="50">
        <v>979</v>
      </c>
      <c r="K721" s="50">
        <v>1040</v>
      </c>
      <c r="L721" s="50">
        <v>1153</v>
      </c>
      <c r="M721" s="50">
        <v>1217</v>
      </c>
      <c r="N721" s="50">
        <v>1255.5906184587845</v>
      </c>
      <c r="O721" s="306">
        <v>1314.7537744581109</v>
      </c>
      <c r="P721" s="50">
        <v>1301.5127689398419</v>
      </c>
      <c r="Q721" s="50">
        <v>1308.8211026143199</v>
      </c>
      <c r="R721" s="50">
        <v>1303.6394482042676</v>
      </c>
      <c r="S721" s="50">
        <v>1304.1289161920602</v>
      </c>
      <c r="T721" s="50">
        <v>1320.5887009784615</v>
      </c>
      <c r="U721" s="306">
        <v>1305.6522734241969</v>
      </c>
      <c r="V721" s="50">
        <v>1283.5554623900171</v>
      </c>
      <c r="W721" s="50">
        <v>1281.8275386296377</v>
      </c>
      <c r="X721" s="50">
        <v>1267.9143168452915</v>
      </c>
      <c r="Y721" s="50">
        <v>1259.6098251648993</v>
      </c>
      <c r="Z721" s="50">
        <v>1266.6779050344899</v>
      </c>
    </row>
    <row r="722" spans="1:26" x14ac:dyDescent="0.25">
      <c r="A722" t="str">
        <f t="shared" si="20"/>
        <v>32. Overige industrie</v>
      </c>
      <c r="B722">
        <v>32</v>
      </c>
      <c r="C722" s="3" t="s">
        <v>157</v>
      </c>
      <c r="D722" s="207">
        <v>1.029104362157969</v>
      </c>
      <c r="E722" s="206"/>
      <c r="F722" s="206"/>
      <c r="G722" s="206"/>
      <c r="H722" s="206"/>
      <c r="I722" s="206"/>
      <c r="J722" s="206"/>
      <c r="K722" s="206"/>
      <c r="L722" s="206"/>
      <c r="M722" s="206"/>
      <c r="N722" s="206"/>
      <c r="O722" s="308"/>
      <c r="P722" s="206"/>
      <c r="Q722" s="206"/>
      <c r="R722" s="206"/>
      <c r="S722" s="206"/>
      <c r="T722" s="206"/>
      <c r="U722" s="308"/>
      <c r="V722" s="206"/>
      <c r="W722" s="206"/>
      <c r="X722" s="206"/>
      <c r="Y722" s="206"/>
      <c r="Z722" s="206"/>
    </row>
    <row r="723" spans="1:26" x14ac:dyDescent="0.25">
      <c r="A723" t="str">
        <f t="shared" si="20"/>
        <v>32. Overige industrie</v>
      </c>
      <c r="B723">
        <v>32</v>
      </c>
      <c r="C723" s="3" t="s">
        <v>158</v>
      </c>
      <c r="D723" s="206"/>
      <c r="E723" s="207">
        <v>1.4552181078984483E-2</v>
      </c>
      <c r="F723" s="207">
        <v>1.3525487033809958E-2</v>
      </c>
      <c r="G723" s="207">
        <v>1.1990705669148394E-2</v>
      </c>
      <c r="H723" s="207">
        <v>-5.3446520032229827E-4</v>
      </c>
      <c r="I723" s="207">
        <v>1.5343790024165582E-2</v>
      </c>
      <c r="J723" s="207">
        <v>1.6038801495238175E-2</v>
      </c>
      <c r="K723" s="207">
        <v>-4.8370284129763075E-2</v>
      </c>
      <c r="L723" s="207">
        <v>3.3710073287818165E-4</v>
      </c>
      <c r="M723" s="207">
        <v>5.1943514086547626E-3</v>
      </c>
      <c r="N723" s="207">
        <v>8.2698121560499382E-3</v>
      </c>
      <c r="O723" s="307">
        <v>3.9451121356872676E-3</v>
      </c>
      <c r="P723" s="207">
        <v>3.9451121356873786E-3</v>
      </c>
      <c r="Q723" s="207">
        <v>3.9451121356872676E-3</v>
      </c>
      <c r="R723" s="207">
        <v>3.9451121356871566E-3</v>
      </c>
      <c r="S723" s="207">
        <v>3.9451121356873786E-3</v>
      </c>
      <c r="T723" s="207">
        <v>3.9451121356870456E-3</v>
      </c>
      <c r="U723" s="307">
        <v>7.4798354095009234E-3</v>
      </c>
      <c r="V723" s="207">
        <v>7.4798354095009234E-3</v>
      </c>
      <c r="W723" s="207">
        <v>7.4798354095005903E-3</v>
      </c>
      <c r="X723" s="207">
        <v>7.4798354095009234E-3</v>
      </c>
      <c r="Y723" s="207">
        <v>7.4798354095008124E-3</v>
      </c>
      <c r="Z723" s="207">
        <v>7.4798354095007014E-3</v>
      </c>
    </row>
    <row r="724" spans="1:26" x14ac:dyDescent="0.25">
      <c r="A724" t="str">
        <f t="shared" si="20"/>
        <v>32. Overige industrie</v>
      </c>
      <c r="B724">
        <v>32</v>
      </c>
      <c r="C724" s="3" t="s">
        <v>159</v>
      </c>
      <c r="D724" s="208"/>
      <c r="E724" s="50">
        <v>5.6969144753485459</v>
      </c>
      <c r="F724" s="50">
        <v>4.8707492217566593</v>
      </c>
      <c r="G724" s="50">
        <v>4.8523318453807214</v>
      </c>
      <c r="H724" s="50">
        <v>4.7020297949470731</v>
      </c>
      <c r="I724" s="50">
        <v>4.892568857640927</v>
      </c>
      <c r="J724" s="50">
        <v>2.8588635805880491</v>
      </c>
      <c r="K724" s="50">
        <v>1.7199999865807429</v>
      </c>
      <c r="L724" s="50">
        <v>3.1416590574303189</v>
      </c>
      <c r="M724" s="50">
        <v>10.734245087073294</v>
      </c>
      <c r="N724" s="50">
        <v>8.0128018720392333</v>
      </c>
      <c r="O724" s="306">
        <v>5.9081804258526045</v>
      </c>
      <c r="P724" s="50">
        <v>6.0340369839364634</v>
      </c>
      <c r="Q724" s="50">
        <v>6.3511787399734301</v>
      </c>
      <c r="R724" s="50">
        <v>6.6044197880954352</v>
      </c>
      <c r="S724" s="50">
        <v>6.8539663362823733</v>
      </c>
      <c r="T724" s="50">
        <v>7.0481609782671875</v>
      </c>
      <c r="U724" s="306">
        <v>5.9608752825131539</v>
      </c>
      <c r="V724" s="50">
        <v>6.0457106326082606</v>
      </c>
      <c r="W724" s="50">
        <v>6.3194142773837481</v>
      </c>
      <c r="X724" s="50">
        <v>6.5258977498398183</v>
      </c>
      <c r="Y724" s="50">
        <v>6.7255942775772697</v>
      </c>
      <c r="Z724" s="50">
        <v>6.8682740500412836</v>
      </c>
    </row>
    <row r="725" spans="1:26" x14ac:dyDescent="0.25">
      <c r="A725" t="str">
        <f t="shared" si="20"/>
        <v>32. Overige industrie</v>
      </c>
      <c r="B725">
        <v>32</v>
      </c>
      <c r="C725" s="3" t="s">
        <v>160</v>
      </c>
      <c r="D725" s="208"/>
      <c r="E725" s="50">
        <v>60.539124047434605</v>
      </c>
      <c r="F725" s="50">
        <v>61.054788984826132</v>
      </c>
      <c r="G725" s="50">
        <v>62.447538820057218</v>
      </c>
      <c r="H725" s="50">
        <v>54.555708021490709</v>
      </c>
      <c r="I725" s="50">
        <v>66.851311209300775</v>
      </c>
      <c r="J725" s="50">
        <v>57.822707452393594</v>
      </c>
      <c r="K725" s="50">
        <v>37.714389636837318</v>
      </c>
      <c r="L725" s="50">
        <v>52.11276419637943</v>
      </c>
      <c r="M725" s="50">
        <v>54.636837019558151</v>
      </c>
      <c r="N725" s="50">
        <v>64.749845309351201</v>
      </c>
      <c r="O725" s="306">
        <v>65.945500435515825</v>
      </c>
      <c r="P725" s="50">
        <v>67.350277051614853</v>
      </c>
      <c r="Q725" s="50">
        <v>70.890126938280744</v>
      </c>
      <c r="R725" s="50">
        <v>73.7167345307207</v>
      </c>
      <c r="S725" s="50">
        <v>76.502105121323211</v>
      </c>
      <c r="T725" s="50">
        <v>78.669652813595334</v>
      </c>
      <c r="U725" s="306">
        <v>66.901769113363457</v>
      </c>
      <c r="V725" s="50">
        <v>67.853917033881828</v>
      </c>
      <c r="W725" s="50">
        <v>70.925824628052339</v>
      </c>
      <c r="X725" s="50">
        <v>73.24328791075294</v>
      </c>
      <c r="Y725" s="50">
        <v>75.484578049908237</v>
      </c>
      <c r="Z725" s="50">
        <v>77.085941732610578</v>
      </c>
    </row>
    <row r="726" spans="1:26" x14ac:dyDescent="0.25">
      <c r="A726" t="str">
        <f t="shared" si="20"/>
        <v>32. Overige industrie</v>
      </c>
      <c r="B726">
        <v>32</v>
      </c>
      <c r="C726" s="3" t="s">
        <v>161</v>
      </c>
      <c r="D726" s="208"/>
      <c r="E726" s="50">
        <v>90.662486227454011</v>
      </c>
      <c r="F726" s="50">
        <v>89.975407357266818</v>
      </c>
      <c r="G726" s="50">
        <v>94.516355463870568</v>
      </c>
      <c r="H726" s="50">
        <v>88.368194625119827</v>
      </c>
      <c r="I726" s="50">
        <v>99.226326616441895</v>
      </c>
      <c r="J726" s="50">
        <v>107.99050735508409</v>
      </c>
      <c r="K726" s="50">
        <v>70.94185281198456</v>
      </c>
      <c r="L726" s="50">
        <v>110.85595073622936</v>
      </c>
      <c r="M726" s="50">
        <v>123.49435965584019</v>
      </c>
      <c r="N726" s="50">
        <v>128.15881214569373</v>
      </c>
      <c r="O726" s="306">
        <v>116.50465204973435</v>
      </c>
      <c r="P726" s="50">
        <v>118.98644398072831</v>
      </c>
      <c r="Q726" s="50">
        <v>125.24022894908366</v>
      </c>
      <c r="R726" s="50">
        <v>130.23394242253539</v>
      </c>
      <c r="S726" s="50">
        <v>135.15480327497565</v>
      </c>
      <c r="T726" s="50">
        <v>138.98416825092724</v>
      </c>
      <c r="U726" s="306">
        <v>118.86570841793571</v>
      </c>
      <c r="V726" s="50">
        <v>120.55740863141288</v>
      </c>
      <c r="W726" s="50">
        <v>126.0153281635075</v>
      </c>
      <c r="X726" s="50">
        <v>130.13281143011579</v>
      </c>
      <c r="Y726" s="50">
        <v>134.11495635231353</v>
      </c>
      <c r="Z726" s="50">
        <v>136.96013116759576</v>
      </c>
    </row>
    <row r="727" spans="1:26" x14ac:dyDescent="0.25">
      <c r="A727" t="str">
        <f t="shared" si="20"/>
        <v>32. Overige industrie</v>
      </c>
      <c r="B727">
        <v>32</v>
      </c>
      <c r="C727" s="3" t="s">
        <v>162</v>
      </c>
      <c r="D727" s="208"/>
      <c r="E727" s="50">
        <v>97.979073208294153</v>
      </c>
      <c r="F727" s="50">
        <v>94.14809826149353</v>
      </c>
      <c r="G727" s="50">
        <v>92.135204988506942</v>
      </c>
      <c r="H727" s="50">
        <v>89.553122070929192</v>
      </c>
      <c r="I727" s="50">
        <v>95.864269661069642</v>
      </c>
      <c r="J727" s="50">
        <v>95.786315747882313</v>
      </c>
      <c r="K727" s="50">
        <v>56.140902786084183</v>
      </c>
      <c r="L727" s="50">
        <v>110.40014757603907</v>
      </c>
      <c r="M727" s="50">
        <v>114.65131537264682</v>
      </c>
      <c r="N727" s="50">
        <v>117.90101022533013</v>
      </c>
      <c r="O727" s="306">
        <v>120.60976160476797</v>
      </c>
      <c r="P727" s="50">
        <v>123.22460691969899</v>
      </c>
      <c r="Q727" s="50">
        <v>120.11479368700435</v>
      </c>
      <c r="R727" s="50">
        <v>123.55815268469264</v>
      </c>
      <c r="S727" s="50">
        <v>127.10717197823057</v>
      </c>
      <c r="T727" s="50">
        <v>126.33734166230109</v>
      </c>
      <c r="U727" s="306">
        <v>123.43667757018066</v>
      </c>
      <c r="V727" s="50">
        <v>125.23978376929377</v>
      </c>
      <c r="W727" s="50">
        <v>121.23400999586678</v>
      </c>
      <c r="X727" s="50">
        <v>123.84614144055037</v>
      </c>
      <c r="Y727" s="50">
        <v>126.52147107058381</v>
      </c>
      <c r="Z727" s="50">
        <v>124.884636499625</v>
      </c>
    </row>
    <row r="728" spans="1:26" x14ac:dyDescent="0.25">
      <c r="A728" t="str">
        <f t="shared" si="20"/>
        <v>32. Overige industrie</v>
      </c>
      <c r="B728">
        <v>32</v>
      </c>
      <c r="C728" s="3" t="s">
        <v>163</v>
      </c>
      <c r="D728" s="208"/>
      <c r="E728" s="50">
        <v>88.971941785442596</v>
      </c>
      <c r="F728" s="50">
        <v>87.481945425280088</v>
      </c>
      <c r="G728" s="50">
        <v>85.973363483395502</v>
      </c>
      <c r="H728" s="50">
        <v>79.30288131963222</v>
      </c>
      <c r="I728" s="50">
        <v>94.914150028701869</v>
      </c>
      <c r="J728" s="50">
        <v>90.764012087927057</v>
      </c>
      <c r="K728" s="50">
        <v>50.186288144176274</v>
      </c>
      <c r="L728" s="50">
        <v>92.553443139854963</v>
      </c>
      <c r="M728" s="50">
        <v>95.122943004496776</v>
      </c>
      <c r="N728" s="50">
        <v>97.591423720372603</v>
      </c>
      <c r="O728" s="306">
        <v>100.54192929577853</v>
      </c>
      <c r="P728" s="50">
        <v>103.08846929867063</v>
      </c>
      <c r="Q728" s="50">
        <v>110.10958212445688</v>
      </c>
      <c r="R728" s="50">
        <v>111.00222572582646</v>
      </c>
      <c r="S728" s="50">
        <v>113.66414748628949</v>
      </c>
      <c r="T728" s="50">
        <v>119.60997119947554</v>
      </c>
      <c r="U728" s="306">
        <v>103.23474796539602</v>
      </c>
      <c r="V728" s="50">
        <v>105.11673944374392</v>
      </c>
      <c r="W728" s="50">
        <v>111.49875233088278</v>
      </c>
      <c r="X728" s="50">
        <v>111.62454025957619</v>
      </c>
      <c r="Y728" s="50">
        <v>113.51012401489534</v>
      </c>
      <c r="Z728" s="50">
        <v>118.62100194304428</v>
      </c>
    </row>
    <row r="729" spans="1:26" x14ac:dyDescent="0.25">
      <c r="A729" t="str">
        <f t="shared" si="20"/>
        <v>32. Overige industrie</v>
      </c>
      <c r="B729">
        <v>32</v>
      </c>
      <c r="C729" s="3" t="s">
        <v>164</v>
      </c>
      <c r="D729" s="208"/>
      <c r="E729" s="50">
        <v>80.065542316527072</v>
      </c>
      <c r="F729" s="50">
        <v>76.939396632453438</v>
      </c>
      <c r="G729" s="50">
        <v>73.186707734241793</v>
      </c>
      <c r="H729" s="50">
        <v>61.176865069958261</v>
      </c>
      <c r="I729" s="50">
        <v>71.134200602165691</v>
      </c>
      <c r="J729" s="50">
        <v>69.438310641744934</v>
      </c>
      <c r="K729" s="50">
        <v>33.781400640641216</v>
      </c>
      <c r="L729" s="50">
        <v>75.166888814354266</v>
      </c>
      <c r="M729" s="50">
        <v>81.311025006767466</v>
      </c>
      <c r="N729" s="50">
        <v>83.761373698131166</v>
      </c>
      <c r="O729" s="306">
        <v>80.555091633437598</v>
      </c>
      <c r="P729" s="50">
        <v>82.040325597567559</v>
      </c>
      <c r="Q729" s="50">
        <v>82.979983030315239</v>
      </c>
      <c r="R729" s="50">
        <v>83.914609941514485</v>
      </c>
      <c r="S729" s="50">
        <v>85.681012227016581</v>
      </c>
      <c r="T729" s="50">
        <v>91.163975653482254</v>
      </c>
      <c r="U729" s="306">
        <v>83.251534554292803</v>
      </c>
      <c r="V729" s="50">
        <v>84.199542118536442</v>
      </c>
      <c r="W729" s="50">
        <v>84.574375409675483</v>
      </c>
      <c r="X729" s="50">
        <v>84.934892349619489</v>
      </c>
      <c r="Y729" s="50">
        <v>86.122425405067986</v>
      </c>
      <c r="Z729" s="50">
        <v>90.999294001808622</v>
      </c>
    </row>
    <row r="730" spans="1:26" x14ac:dyDescent="0.25">
      <c r="A730" t="str">
        <f t="shared" si="20"/>
        <v>32. Overige industrie</v>
      </c>
      <c r="B730">
        <v>32</v>
      </c>
      <c r="C730" s="3" t="s">
        <v>165</v>
      </c>
      <c r="D730" s="208"/>
      <c r="E730" s="50">
        <v>87.968767129727439</v>
      </c>
      <c r="F730" s="50">
        <v>85.400921245972313</v>
      </c>
      <c r="G730" s="50">
        <v>86.035084617332856</v>
      </c>
      <c r="H730" s="50">
        <v>73.467216367361942</v>
      </c>
      <c r="I730" s="50">
        <v>82.707856358247625</v>
      </c>
      <c r="J730" s="50">
        <v>79.645377370457865</v>
      </c>
      <c r="K730" s="50">
        <v>30.654250042029787</v>
      </c>
      <c r="L730" s="50">
        <v>66.734890310104419</v>
      </c>
      <c r="M730" s="50">
        <v>69.903788209124798</v>
      </c>
      <c r="N730" s="50">
        <v>73.281116995102408</v>
      </c>
      <c r="O730" s="306">
        <v>71.504015117244791</v>
      </c>
      <c r="P730" s="50">
        <v>74.573706743229693</v>
      </c>
      <c r="Q730" s="50">
        <v>79.903871095213191</v>
      </c>
      <c r="R730" s="50">
        <v>84.574073080977612</v>
      </c>
      <c r="S730" s="50">
        <v>86.150882490868483</v>
      </c>
      <c r="T730" s="50">
        <v>86.246319548657226</v>
      </c>
      <c r="U730" s="306">
        <v>74.0373667324031</v>
      </c>
      <c r="V730" s="50">
        <v>76.681282584417232</v>
      </c>
      <c r="W730" s="50">
        <v>81.593311747003483</v>
      </c>
      <c r="X730" s="50">
        <v>85.764407265962959</v>
      </c>
      <c r="Y730" s="50">
        <v>86.75862836806121</v>
      </c>
      <c r="Z730" s="50">
        <v>86.253478954674407</v>
      </c>
    </row>
    <row r="731" spans="1:26" x14ac:dyDescent="0.25">
      <c r="A731" t="str">
        <f t="shared" si="20"/>
        <v>32. Overige industrie</v>
      </c>
      <c r="B731">
        <v>32</v>
      </c>
      <c r="C731" s="3" t="s">
        <v>166</v>
      </c>
      <c r="D731" s="206"/>
      <c r="E731" s="50">
        <v>57.176212003131369</v>
      </c>
      <c r="F731" s="50">
        <v>57.806810725378753</v>
      </c>
      <c r="G731" s="50">
        <v>59.677602998740319</v>
      </c>
      <c r="H731" s="50">
        <v>55.326480974410728</v>
      </c>
      <c r="I731" s="50">
        <v>70.168752210220603</v>
      </c>
      <c r="J731" s="50">
        <v>69.738914138591269</v>
      </c>
      <c r="K731" s="50">
        <v>19.519635848739316</v>
      </c>
      <c r="L731" s="50">
        <v>62.236286404903595</v>
      </c>
      <c r="M731" s="50">
        <v>62.43359037620688</v>
      </c>
      <c r="N731" s="50">
        <v>63.175097228732156</v>
      </c>
      <c r="O731" s="306">
        <v>58.387521129581046</v>
      </c>
      <c r="P731" s="50">
        <v>55.805480958220883</v>
      </c>
      <c r="Q731" s="50">
        <v>55.598068682120918</v>
      </c>
      <c r="R731" s="50">
        <v>55.557813666216511</v>
      </c>
      <c r="S731" s="50">
        <v>57.439186698222734</v>
      </c>
      <c r="T731" s="50">
        <v>58.514916276072924</v>
      </c>
      <c r="U731" s="306">
        <v>61.06482142329822</v>
      </c>
      <c r="V731" s="50">
        <v>57.96035173976847</v>
      </c>
      <c r="W731" s="50">
        <v>57.345185988657938</v>
      </c>
      <c r="X731" s="50">
        <v>56.906976224310768</v>
      </c>
      <c r="Y731" s="50">
        <v>58.426752505509995</v>
      </c>
      <c r="Z731" s="50">
        <v>59.108938052557562</v>
      </c>
    </row>
    <row r="732" spans="1:26" x14ac:dyDescent="0.25">
      <c r="A732" t="str">
        <f t="shared" si="20"/>
        <v>32. Overige industrie</v>
      </c>
      <c r="B732">
        <v>32</v>
      </c>
      <c r="C732" s="3" t="s">
        <v>167</v>
      </c>
      <c r="D732" s="206"/>
      <c r="E732" s="50">
        <v>53.06560794953846</v>
      </c>
      <c r="F732" s="50">
        <v>54.078944330997572</v>
      </c>
      <c r="G732" s="50">
        <v>47.839809199748366</v>
      </c>
      <c r="H732" s="50">
        <v>44.377954964063093</v>
      </c>
      <c r="I732" s="50">
        <v>56.678229816227756</v>
      </c>
      <c r="J732" s="50">
        <v>63.092006774895623</v>
      </c>
      <c r="K732" s="50">
        <v>23.260719176576877</v>
      </c>
      <c r="L732" s="50">
        <v>56.684382809059933</v>
      </c>
      <c r="M732" s="50">
        <v>68.2585958228007</v>
      </c>
      <c r="N732" s="50">
        <v>74.029014283683594</v>
      </c>
      <c r="O732" s="306">
        <v>70.165759638946056</v>
      </c>
      <c r="P732" s="50">
        <v>70.431709088415772</v>
      </c>
      <c r="Q732" s="50">
        <v>68.659570171540551</v>
      </c>
      <c r="R732" s="50">
        <v>64.802511833548039</v>
      </c>
      <c r="S732" s="50">
        <v>64.007734997012605</v>
      </c>
      <c r="T732" s="50">
        <v>62.500801503557248</v>
      </c>
      <c r="U732" s="306">
        <v>72.97736983599691</v>
      </c>
      <c r="V732" s="50">
        <v>72.746868912342762</v>
      </c>
      <c r="W732" s="50">
        <v>70.425552353753417</v>
      </c>
      <c r="X732" s="50">
        <v>66.009147607031395</v>
      </c>
      <c r="Y732" s="50">
        <v>64.748221976873793</v>
      </c>
      <c r="Z732" s="50">
        <v>62.786182392031229</v>
      </c>
    </row>
    <row r="733" spans="1:26" x14ac:dyDescent="0.25">
      <c r="A733" t="str">
        <f t="shared" si="20"/>
        <v>32. Overige industrie</v>
      </c>
      <c r="B733">
        <v>32</v>
      </c>
      <c r="C733" s="3" t="s">
        <v>168</v>
      </c>
      <c r="D733" s="206"/>
      <c r="E733" s="50">
        <v>43.587807690160581</v>
      </c>
      <c r="F733" s="50">
        <v>50.040348007964802</v>
      </c>
      <c r="G733" s="50">
        <v>50.423378938220566</v>
      </c>
      <c r="H733" s="50">
        <v>41.719343801835358</v>
      </c>
      <c r="I733" s="50">
        <v>52.81377344314452</v>
      </c>
      <c r="J733" s="50">
        <v>54.405399149606808</v>
      </c>
      <c r="K733" s="50">
        <v>46.269240934630496</v>
      </c>
      <c r="L733" s="50">
        <v>67.414868000184484</v>
      </c>
      <c r="M733" s="50">
        <v>73.911092513324306</v>
      </c>
      <c r="N733" s="50">
        <v>77.919197177926534</v>
      </c>
      <c r="O733" s="306">
        <v>84.745852783017881</v>
      </c>
      <c r="P733" s="50">
        <v>86.497643597843336</v>
      </c>
      <c r="Q733" s="50">
        <v>87.980363631758806</v>
      </c>
      <c r="R733" s="50">
        <v>95.656112427204803</v>
      </c>
      <c r="S733" s="50">
        <v>95.30499714225634</v>
      </c>
      <c r="T733" s="50">
        <v>94.907230811251637</v>
      </c>
      <c r="U733" s="306">
        <v>86.062120476844029</v>
      </c>
      <c r="V733" s="50">
        <v>87.233031966435675</v>
      </c>
      <c r="W733" s="50">
        <v>88.114127813270642</v>
      </c>
      <c r="X733" s="50">
        <v>95.138351908097277</v>
      </c>
      <c r="Y733" s="50">
        <v>94.132950803444444</v>
      </c>
      <c r="Z733" s="50">
        <v>93.091152049712264</v>
      </c>
    </row>
    <row r="734" spans="1:26" x14ac:dyDescent="0.25">
      <c r="A734" t="str">
        <f t="shared" si="20"/>
        <v>32. Overige industrie</v>
      </c>
      <c r="B734">
        <v>32</v>
      </c>
      <c r="C734" s="3" t="s">
        <v>169</v>
      </c>
      <c r="D734" s="206"/>
      <c r="E734" s="50">
        <v>9.4269733318508955</v>
      </c>
      <c r="F734" s="50">
        <v>10.349694547585406</v>
      </c>
      <c r="G734" s="50">
        <v>12.914412633508551</v>
      </c>
      <c r="H734" s="50">
        <v>12.691314643837028</v>
      </c>
      <c r="I734" s="50">
        <v>13.823005810272784</v>
      </c>
      <c r="J734" s="50">
        <v>18.240291400163056</v>
      </c>
      <c r="K734" s="50">
        <v>11.979251580603913</v>
      </c>
      <c r="L734" s="50">
        <v>15.697650735547171</v>
      </c>
      <c r="M734" s="50">
        <v>15.568082161677907</v>
      </c>
      <c r="N734" s="50">
        <v>19.070226575701852</v>
      </c>
      <c r="O734" s="306">
        <v>20.28747293630823</v>
      </c>
      <c r="P734" s="50">
        <v>31.484923757455302</v>
      </c>
      <c r="Q734" s="50">
        <v>31.561978512334353</v>
      </c>
      <c r="R734" s="50">
        <v>35.56142811232737</v>
      </c>
      <c r="S734" s="50">
        <v>36.802738604743105</v>
      </c>
      <c r="T734" s="50">
        <v>41.267895728220076</v>
      </c>
      <c r="U734" s="306">
        <v>20.597760426879585</v>
      </c>
      <c r="V734" s="50">
        <v>31.745180299999603</v>
      </c>
      <c r="W734" s="50">
        <v>31.602575306536718</v>
      </c>
      <c r="X734" s="50">
        <v>35.360675398300614</v>
      </c>
      <c r="Y734" s="50">
        <v>36.341646374724633</v>
      </c>
      <c r="Z734" s="50">
        <v>40.468759179405538</v>
      </c>
    </row>
    <row r="735" spans="1:26" x14ac:dyDescent="0.25">
      <c r="A735" t="str">
        <f t="shared" si="20"/>
        <v>32. Overige industrie</v>
      </c>
      <c r="B735">
        <v>32</v>
      </c>
      <c r="C735" s="3" t="s">
        <v>26</v>
      </c>
      <c r="D735" s="208"/>
      <c r="E735" s="50">
        <v>106.08038897154992</v>
      </c>
      <c r="F735" s="50">
        <v>114.46898688654777</v>
      </c>
      <c r="G735" s="50">
        <v>111.17760077147749</v>
      </c>
      <c r="H735" s="50">
        <v>98.788613409735476</v>
      </c>
      <c r="I735" s="50">
        <v>123.31500906964506</v>
      </c>
      <c r="J735" s="50">
        <v>135.73769732466548</v>
      </c>
      <c r="K735" s="50">
        <v>81.509211691811288</v>
      </c>
      <c r="L735" s="50">
        <v>139.79690154479158</v>
      </c>
      <c r="M735" s="50">
        <v>157.7377704978029</v>
      </c>
      <c r="N735" s="50">
        <v>171.01843803731197</v>
      </c>
      <c r="O735" s="306">
        <v>175.19908535827216</v>
      </c>
      <c r="P735" s="50">
        <v>188.41427644371441</v>
      </c>
      <c r="Q735" s="50">
        <v>188.20191231563371</v>
      </c>
      <c r="R735" s="50">
        <v>196.02005237308023</v>
      </c>
      <c r="S735" s="50">
        <v>196.11547074401204</v>
      </c>
      <c r="T735" s="50">
        <v>198.67592804302896</v>
      </c>
      <c r="U735" s="306">
        <v>179.63725073972051</v>
      </c>
      <c r="V735" s="50">
        <v>191.72508117877805</v>
      </c>
      <c r="W735" s="50">
        <v>190.14225547356079</v>
      </c>
      <c r="X735" s="50">
        <v>196.50817491342929</v>
      </c>
      <c r="Y735" s="50">
        <v>195.22281915504288</v>
      </c>
      <c r="Z735" s="50">
        <v>196.34609362114904</v>
      </c>
    </row>
    <row r="736" spans="1:26" x14ac:dyDescent="0.25">
      <c r="A736" t="str">
        <f t="shared" si="20"/>
        <v>32. Overige industrie</v>
      </c>
      <c r="B736">
        <v>32</v>
      </c>
      <c r="C736" s="3" t="s">
        <v>19</v>
      </c>
      <c r="D736" s="208"/>
      <c r="E736" s="50">
        <v>675.14045016490979</v>
      </c>
      <c r="F736" s="50">
        <v>672.14710474097546</v>
      </c>
      <c r="G736" s="50">
        <v>670.00179072300341</v>
      </c>
      <c r="H736" s="50">
        <v>605.24111165358545</v>
      </c>
      <c r="I736" s="50">
        <v>709.07444461343414</v>
      </c>
      <c r="J736" s="50">
        <v>709.78270569933454</v>
      </c>
      <c r="K736" s="50">
        <v>382.16793158888464</v>
      </c>
      <c r="L736" s="50">
        <v>712.99893178008699</v>
      </c>
      <c r="M736" s="50">
        <v>770.02587422951729</v>
      </c>
      <c r="N736" s="50">
        <v>807.64991923206469</v>
      </c>
      <c r="O736" s="306">
        <v>795.15573705018483</v>
      </c>
      <c r="P736" s="50">
        <v>819.51762397738173</v>
      </c>
      <c r="Q736" s="50">
        <v>839.38974556208211</v>
      </c>
      <c r="R736" s="50">
        <v>865.18202421365936</v>
      </c>
      <c r="S736" s="50">
        <v>884.66874635722115</v>
      </c>
      <c r="T736" s="50">
        <v>905.25043442580773</v>
      </c>
      <c r="U736" s="306">
        <v>816.39075179910367</v>
      </c>
      <c r="V736" s="50">
        <v>835.37981713244073</v>
      </c>
      <c r="W736" s="50">
        <v>849.6484580145908</v>
      </c>
      <c r="X736" s="50">
        <v>869.48712954415771</v>
      </c>
      <c r="Y736" s="50">
        <v>882.88734919896012</v>
      </c>
      <c r="Z736" s="50">
        <v>897.12779002310663</v>
      </c>
    </row>
    <row r="737" spans="1:26" x14ac:dyDescent="0.25">
      <c r="A737" t="str">
        <f t="shared" si="20"/>
        <v>32. Overige industrie</v>
      </c>
      <c r="B737">
        <v>32</v>
      </c>
      <c r="C737" s="3" t="s">
        <v>20</v>
      </c>
      <c r="D737" s="208"/>
      <c r="E737" s="207">
        <v>0.15712343845734428</v>
      </c>
      <c r="F737" s="207">
        <v>0.17030347386627595</v>
      </c>
      <c r="G737" s="207">
        <v>0.1659362740680215</v>
      </c>
      <c r="H737" s="207">
        <v>0.16322191521298693</v>
      </c>
      <c r="I737" s="207">
        <v>0.17390982005686675</v>
      </c>
      <c r="J737" s="207">
        <v>0.19123838357110415</v>
      </c>
      <c r="K737" s="207">
        <v>0.21328113887769745</v>
      </c>
      <c r="L737" s="207">
        <v>0.19606887936812462</v>
      </c>
      <c r="M737" s="207">
        <v>0.20484736393518496</v>
      </c>
      <c r="N737" s="207">
        <v>0.21174822650873401</v>
      </c>
      <c r="O737" s="307">
        <v>0.220333045710283</v>
      </c>
      <c r="P737" s="207">
        <v>0.22990875477366737</v>
      </c>
      <c r="Q737" s="207">
        <v>0.22421278471731593</v>
      </c>
      <c r="R737" s="207">
        <v>0.22656510062288635</v>
      </c>
      <c r="S737" s="207">
        <v>0.22168237721921558</v>
      </c>
      <c r="T737" s="207">
        <v>0.21947067959050176</v>
      </c>
      <c r="U737" s="307">
        <v>0.22003832153150776</v>
      </c>
      <c r="V737" s="207">
        <v>0.22950647986313757</v>
      </c>
      <c r="W737" s="207">
        <v>0.22378932566755219</v>
      </c>
      <c r="X737" s="207">
        <v>0.22600469660367692</v>
      </c>
      <c r="Y737" s="207">
        <v>0.22111860514500259</v>
      </c>
      <c r="Z737" s="207">
        <v>0.21886078639487014</v>
      </c>
    </row>
    <row r="738" spans="1:26" x14ac:dyDescent="0.25">
      <c r="A738" t="str">
        <f t="shared" si="20"/>
        <v>32. Overige industrie</v>
      </c>
      <c r="B738">
        <v>32</v>
      </c>
      <c r="C738" s="3" t="s">
        <v>29</v>
      </c>
      <c r="D738" s="208"/>
      <c r="E738" s="50">
        <v>675.14045016490979</v>
      </c>
      <c r="F738" s="50">
        <v>672.14710474097546</v>
      </c>
      <c r="G738" s="50">
        <v>670.00179072300341</v>
      </c>
      <c r="H738" s="50">
        <v>605.24111165358545</v>
      </c>
      <c r="I738" s="50">
        <v>701.07444461343414</v>
      </c>
      <c r="J738" s="50">
        <v>694.78270569933454</v>
      </c>
      <c r="K738" s="50">
        <v>382.16793158888464</v>
      </c>
      <c r="L738" s="50">
        <v>712.99893178008699</v>
      </c>
      <c r="M738" s="50">
        <v>770.02587422951729</v>
      </c>
      <c r="N738" s="50">
        <v>807.64991923206469</v>
      </c>
      <c r="O738" s="306">
        <v>795.15573705018483</v>
      </c>
      <c r="P738" s="50">
        <v>819.51762397738173</v>
      </c>
      <c r="Q738" s="50">
        <v>839.38974556208211</v>
      </c>
      <c r="R738" s="50">
        <v>865.18202421365936</v>
      </c>
      <c r="S738" s="50">
        <v>884.66874635722115</v>
      </c>
      <c r="T738" s="50">
        <v>905.25043442580773</v>
      </c>
      <c r="U738" s="306">
        <v>816.39075179910367</v>
      </c>
      <c r="V738" s="50">
        <v>835.37981713244073</v>
      </c>
      <c r="W738" s="50">
        <v>849.6484580145908</v>
      </c>
      <c r="X738" s="50">
        <v>869.48712954415771</v>
      </c>
      <c r="Y738" s="50">
        <v>882.88734919896012</v>
      </c>
      <c r="Z738" s="50">
        <v>897.12779002310663</v>
      </c>
    </row>
    <row r="739" spans="1:26" x14ac:dyDescent="0.25">
      <c r="A739" t="str">
        <f t="shared" si="20"/>
        <v>33. Reparatie en installatie van machines en apparaten</v>
      </c>
      <c r="B739">
        <v>33</v>
      </c>
      <c r="C739" s="3" t="s">
        <v>25</v>
      </c>
      <c r="D739" s="50">
        <v>9864</v>
      </c>
      <c r="E739" s="50">
        <v>9222</v>
      </c>
      <c r="F739" s="50">
        <v>9504</v>
      </c>
      <c r="G739" s="50">
        <v>9724</v>
      </c>
      <c r="H739" s="50">
        <v>9957</v>
      </c>
      <c r="I739" s="50">
        <v>10095</v>
      </c>
      <c r="J739" s="50">
        <v>10027</v>
      </c>
      <c r="K739" s="50">
        <v>10148</v>
      </c>
      <c r="L739" s="50">
        <v>10339</v>
      </c>
      <c r="M739" s="50">
        <v>10632</v>
      </c>
      <c r="N739" s="50">
        <v>10836.185952193155</v>
      </c>
      <c r="O739" s="306">
        <v>10938.525601306899</v>
      </c>
      <c r="P739" s="50">
        <v>11041.831771651174</v>
      </c>
      <c r="Q739" s="50">
        <v>11146.113591294094</v>
      </c>
      <c r="R739" s="50">
        <v>11251.380274511555</v>
      </c>
      <c r="S739" s="50">
        <v>11357.641122601359</v>
      </c>
      <c r="T739" s="50">
        <v>11464.905524705093</v>
      </c>
      <c r="U739" s="306">
        <v>10888.213071994836</v>
      </c>
      <c r="V739" s="50">
        <v>10940.489986438912</v>
      </c>
      <c r="W739" s="50">
        <v>10993.01789484919</v>
      </c>
      <c r="X739" s="50">
        <v>11045.798002307716</v>
      </c>
      <c r="Y739" s="50">
        <v>11098.831519682431</v>
      </c>
      <c r="Z739" s="50">
        <v>11152.119663654925</v>
      </c>
    </row>
    <row r="740" spans="1:26" x14ac:dyDescent="0.25">
      <c r="A740" t="str">
        <f t="shared" si="20"/>
        <v>33. Reparatie en installatie van machines en apparaten</v>
      </c>
      <c r="B740">
        <v>33</v>
      </c>
      <c r="C740" s="3" t="s">
        <v>154</v>
      </c>
      <c r="D740" s="206"/>
      <c r="E740" s="50">
        <v>-642</v>
      </c>
      <c r="F740" s="50">
        <v>282</v>
      </c>
      <c r="G740" s="50">
        <v>220</v>
      </c>
      <c r="H740" s="50">
        <v>233</v>
      </c>
      <c r="I740" s="50">
        <v>138</v>
      </c>
      <c r="J740" s="50">
        <v>-68</v>
      </c>
      <c r="K740" s="50">
        <v>121</v>
      </c>
      <c r="L740" s="50">
        <v>191</v>
      </c>
      <c r="M740" s="50">
        <v>293</v>
      </c>
      <c r="N740" s="50">
        <v>204.18595219315466</v>
      </c>
      <c r="O740" s="306">
        <v>102.3396491137446</v>
      </c>
      <c r="P740" s="50">
        <v>103.30617034427451</v>
      </c>
      <c r="Q740" s="50">
        <v>104.2818196429198</v>
      </c>
      <c r="R740" s="50">
        <v>105.26668321746183</v>
      </c>
      <c r="S740" s="50">
        <v>106.2608480898034</v>
      </c>
      <c r="T740" s="50">
        <v>107.26440210373403</v>
      </c>
      <c r="U740" s="306">
        <v>52.027119801681692</v>
      </c>
      <c r="V740" s="50">
        <v>52.276914444075373</v>
      </c>
      <c r="W740" s="50">
        <v>52.527908410278542</v>
      </c>
      <c r="X740" s="50">
        <v>52.78010745852589</v>
      </c>
      <c r="Y740" s="50">
        <v>53.033517374715302</v>
      </c>
      <c r="Z740" s="50">
        <v>53.288143972493344</v>
      </c>
    </row>
    <row r="741" spans="1:26" x14ac:dyDescent="0.25">
      <c r="A741" t="str">
        <f t="shared" si="20"/>
        <v>33. Reparatie en installatie van machines en apparaten</v>
      </c>
      <c r="B741">
        <v>33</v>
      </c>
      <c r="C741" s="3" t="s">
        <v>155</v>
      </c>
      <c r="D741" s="206"/>
      <c r="E741" s="207">
        <v>0.93491484184914841</v>
      </c>
      <c r="F741" s="207">
        <v>1.0305790500975927</v>
      </c>
      <c r="G741" s="207">
        <v>1.0231481481481481</v>
      </c>
      <c r="H741" s="207">
        <v>1.0239613327848622</v>
      </c>
      <c r="I741" s="207">
        <v>1.013859596263935</v>
      </c>
      <c r="J741" s="207">
        <v>0.99326399207528482</v>
      </c>
      <c r="K741" s="207">
        <v>1.012067417971477</v>
      </c>
      <c r="L741" s="207">
        <v>1.0188214426487978</v>
      </c>
      <c r="M741" s="207">
        <v>1.0283392978044299</v>
      </c>
      <c r="N741" s="207">
        <v>1.0192048487766323</v>
      </c>
      <c r="O741" s="307">
        <v>1.009444249993978</v>
      </c>
      <c r="P741" s="207">
        <v>1.0094442499939784</v>
      </c>
      <c r="Q741" s="207">
        <v>1.0094442499939777</v>
      </c>
      <c r="R741" s="207">
        <v>1.0094442499939784</v>
      </c>
      <c r="S741" s="207">
        <v>1.0094442499939784</v>
      </c>
      <c r="T741" s="207">
        <v>1.0094442499939782</v>
      </c>
      <c r="U741" s="307">
        <v>1.0048012391104411</v>
      </c>
      <c r="V741" s="207">
        <v>1.0048012391104408</v>
      </c>
      <c r="W741" s="207">
        <v>1.0048012391104411</v>
      </c>
      <c r="X741" s="207">
        <v>1.0048012391104408</v>
      </c>
      <c r="Y741" s="207">
        <v>1.0048012391104415</v>
      </c>
      <c r="Z741" s="207">
        <v>1.0048012391104408</v>
      </c>
    </row>
    <row r="742" spans="1:26" x14ac:dyDescent="0.25">
      <c r="A742" t="str">
        <f t="shared" si="20"/>
        <v>33. Reparatie en installatie van machines en apparaten</v>
      </c>
      <c r="B742">
        <v>33</v>
      </c>
      <c r="C742" s="3" t="s">
        <v>8</v>
      </c>
      <c r="D742" s="50">
        <v>45</v>
      </c>
      <c r="E742" s="50">
        <v>47</v>
      </c>
      <c r="F742" s="50">
        <v>36</v>
      </c>
      <c r="G742" s="50">
        <v>44</v>
      </c>
      <c r="H742" s="50">
        <v>46</v>
      </c>
      <c r="I742" s="50">
        <v>42</v>
      </c>
      <c r="J742" s="50">
        <v>43</v>
      </c>
      <c r="K742" s="50">
        <v>38</v>
      </c>
      <c r="L742" s="50">
        <v>59</v>
      </c>
      <c r="M742" s="50">
        <v>73</v>
      </c>
      <c r="N742" s="50">
        <v>56.698991336182118</v>
      </c>
      <c r="O742" s="306">
        <v>57.256516346844286</v>
      </c>
      <c r="P742" s="50">
        <v>58.188224904205185</v>
      </c>
      <c r="Q742" s="50">
        <v>58.733987647069114</v>
      </c>
      <c r="R742" s="50">
        <v>59.567465377077951</v>
      </c>
      <c r="S742" s="50">
        <v>59.781987424794757</v>
      </c>
      <c r="T742" s="50">
        <v>58.858353103564696</v>
      </c>
      <c r="U742" s="306">
        <v>56.993160912848445</v>
      </c>
      <c r="V742" s="50">
        <v>57.654174149577237</v>
      </c>
      <c r="W742" s="50">
        <v>57.92725616437211</v>
      </c>
      <c r="X742" s="50">
        <v>58.479064258027009</v>
      </c>
      <c r="Y742" s="50">
        <v>58.419719304143825</v>
      </c>
      <c r="Z742" s="50">
        <v>57.252577930291551</v>
      </c>
    </row>
    <row r="743" spans="1:26" x14ac:dyDescent="0.25">
      <c r="A743" t="str">
        <f t="shared" si="20"/>
        <v>33. Reparatie en installatie van machines en apparaten</v>
      </c>
      <c r="B743">
        <v>33</v>
      </c>
      <c r="C743" s="3" t="s">
        <v>9</v>
      </c>
      <c r="D743" s="50">
        <v>602</v>
      </c>
      <c r="E743" s="50">
        <v>565</v>
      </c>
      <c r="F743" s="50">
        <v>628</v>
      </c>
      <c r="G743" s="50">
        <v>630</v>
      </c>
      <c r="H743" s="50">
        <v>654</v>
      </c>
      <c r="I743" s="50">
        <v>706</v>
      </c>
      <c r="J743" s="50">
        <v>664</v>
      </c>
      <c r="K743" s="50">
        <v>641</v>
      </c>
      <c r="L743" s="50">
        <v>602</v>
      </c>
      <c r="M743" s="50">
        <v>676</v>
      </c>
      <c r="N743" s="50">
        <v>763.33864023003753</v>
      </c>
      <c r="O743" s="306">
        <v>770.84460062728203</v>
      </c>
      <c r="P743" s="50">
        <v>783.38819490481751</v>
      </c>
      <c r="Q743" s="50">
        <v>790.73579986582695</v>
      </c>
      <c r="R743" s="50">
        <v>801.95691230704529</v>
      </c>
      <c r="S743" s="50">
        <v>804.84502308899164</v>
      </c>
      <c r="T743" s="50">
        <v>792.41013226955602</v>
      </c>
      <c r="U743" s="306">
        <v>767.29904586261921</v>
      </c>
      <c r="V743" s="50">
        <v>776.19826846619003</v>
      </c>
      <c r="W743" s="50">
        <v>779.87477220871381</v>
      </c>
      <c r="X743" s="50">
        <v>787.30376574020306</v>
      </c>
      <c r="Y743" s="50">
        <v>786.50480450060866</v>
      </c>
      <c r="Z743" s="50">
        <v>770.79157771690609</v>
      </c>
    </row>
    <row r="744" spans="1:26" x14ac:dyDescent="0.25">
      <c r="A744" t="str">
        <f t="shared" si="20"/>
        <v>33. Reparatie en installatie van machines en apparaten</v>
      </c>
      <c r="B744">
        <v>33</v>
      </c>
      <c r="C744" s="3" t="s">
        <v>10</v>
      </c>
      <c r="D744" s="50">
        <v>1077</v>
      </c>
      <c r="E744" s="50">
        <v>974</v>
      </c>
      <c r="F744" s="50">
        <v>1038</v>
      </c>
      <c r="G744" s="50">
        <v>1099</v>
      </c>
      <c r="H744" s="50">
        <v>1175</v>
      </c>
      <c r="I744" s="50">
        <v>1185</v>
      </c>
      <c r="J744" s="50">
        <v>1218</v>
      </c>
      <c r="K744" s="50">
        <v>1211</v>
      </c>
      <c r="L744" s="50">
        <v>1239</v>
      </c>
      <c r="M744" s="50">
        <v>1268</v>
      </c>
      <c r="N744" s="50">
        <v>1376.5987663947471</v>
      </c>
      <c r="O744" s="306">
        <v>1390.1349550257078</v>
      </c>
      <c r="P744" s="50">
        <v>1412.7559720927959</v>
      </c>
      <c r="Q744" s="50">
        <v>1426.0065838032594</v>
      </c>
      <c r="R744" s="50">
        <v>1446.2426477597533</v>
      </c>
      <c r="S744" s="50">
        <v>1451.451043522924</v>
      </c>
      <c r="T744" s="50">
        <v>1429.0260613981754</v>
      </c>
      <c r="U744" s="306">
        <v>1383.7409300700879</v>
      </c>
      <c r="V744" s="50">
        <v>1399.7897165618288</v>
      </c>
      <c r="W744" s="50">
        <v>1406.4198938512668</v>
      </c>
      <c r="X744" s="50">
        <v>1419.8172810553538</v>
      </c>
      <c r="Y744" s="50">
        <v>1418.376440779678</v>
      </c>
      <c r="Z744" s="50">
        <v>1390.0393339354507</v>
      </c>
    </row>
    <row r="745" spans="1:26" x14ac:dyDescent="0.25">
      <c r="A745" t="str">
        <f t="shared" si="20"/>
        <v>33. Reparatie en installatie van machines en apparaten</v>
      </c>
      <c r="B745">
        <v>33</v>
      </c>
      <c r="C745" s="3" t="s">
        <v>11</v>
      </c>
      <c r="D745" s="50">
        <v>1100</v>
      </c>
      <c r="E745" s="50">
        <v>1035</v>
      </c>
      <c r="F745" s="50">
        <v>1068</v>
      </c>
      <c r="G745" s="50">
        <v>1073</v>
      </c>
      <c r="H745" s="50">
        <v>1098</v>
      </c>
      <c r="I745" s="50">
        <v>1200</v>
      </c>
      <c r="J745" s="50">
        <v>1183</v>
      </c>
      <c r="K745" s="50">
        <v>1276</v>
      </c>
      <c r="L745" s="50">
        <v>1313</v>
      </c>
      <c r="M745" s="50">
        <v>1361</v>
      </c>
      <c r="N745" s="50">
        <v>1347.9797908213677</v>
      </c>
      <c r="O745" s="306">
        <v>1417.4088623422001</v>
      </c>
      <c r="P745" s="50">
        <v>1432.7428049092214</v>
      </c>
      <c r="Q745" s="50">
        <v>1445.388604133072</v>
      </c>
      <c r="R745" s="50">
        <v>1474.7388359618849</v>
      </c>
      <c r="S745" s="50">
        <v>1515.3282745800159</v>
      </c>
      <c r="T745" s="50">
        <v>1531.4793887468309</v>
      </c>
      <c r="U745" s="306">
        <v>1410.8893891030234</v>
      </c>
      <c r="V745" s="50">
        <v>1419.5931104923679</v>
      </c>
      <c r="W745" s="50">
        <v>1425.5356954783351</v>
      </c>
      <c r="X745" s="50">
        <v>1447.7927943734503</v>
      </c>
      <c r="Y745" s="50">
        <v>1480.7980843052537</v>
      </c>
      <c r="Z745" s="50">
        <v>1489.6975268503206</v>
      </c>
    </row>
    <row r="746" spans="1:26" x14ac:dyDescent="0.25">
      <c r="A746" t="str">
        <f t="shared" si="20"/>
        <v>33. Reparatie en installatie van machines en apparaten</v>
      </c>
      <c r="B746">
        <v>33</v>
      </c>
      <c r="C746" s="3" t="s">
        <v>12</v>
      </c>
      <c r="D746" s="50">
        <v>1134</v>
      </c>
      <c r="E746" s="50">
        <v>1084</v>
      </c>
      <c r="F746" s="50">
        <v>1141</v>
      </c>
      <c r="G746" s="50">
        <v>1203</v>
      </c>
      <c r="H746" s="50">
        <v>1231</v>
      </c>
      <c r="I746" s="50">
        <v>1197</v>
      </c>
      <c r="J746" s="50">
        <v>1183</v>
      </c>
      <c r="K746" s="50">
        <v>1190</v>
      </c>
      <c r="L746" s="50">
        <v>1225</v>
      </c>
      <c r="M746" s="50">
        <v>1273</v>
      </c>
      <c r="N746" s="50">
        <v>1354.0700609606206</v>
      </c>
      <c r="O746" s="306">
        <v>1341.4719516816826</v>
      </c>
      <c r="P746" s="50">
        <v>1398.2580419935211</v>
      </c>
      <c r="Q746" s="50">
        <v>1432.0334892753588</v>
      </c>
      <c r="R746" s="50">
        <v>1466.5087418179278</v>
      </c>
      <c r="S746" s="50">
        <v>1452.4791675484478</v>
      </c>
      <c r="T746" s="50">
        <v>1527.2905858596919</v>
      </c>
      <c r="U746" s="306">
        <v>1335.3017556835825</v>
      </c>
      <c r="V746" s="50">
        <v>1385.4248482722739</v>
      </c>
      <c r="W746" s="50">
        <v>1412.3640177077732</v>
      </c>
      <c r="X746" s="50">
        <v>1439.7130783531793</v>
      </c>
      <c r="Y746" s="50">
        <v>1419.3811366683235</v>
      </c>
      <c r="Z746" s="50">
        <v>1485.6230029962712</v>
      </c>
    </row>
    <row r="747" spans="1:26" x14ac:dyDescent="0.25">
      <c r="A747" t="str">
        <f t="shared" si="20"/>
        <v>33. Reparatie en installatie van machines en apparaten</v>
      </c>
      <c r="B747">
        <v>33</v>
      </c>
      <c r="C747" s="3" t="s">
        <v>13</v>
      </c>
      <c r="D747" s="50">
        <v>1193</v>
      </c>
      <c r="E747" s="50">
        <v>1075</v>
      </c>
      <c r="F747" s="50">
        <v>1100</v>
      </c>
      <c r="G747" s="50">
        <v>1070</v>
      </c>
      <c r="H747" s="50">
        <v>1133</v>
      </c>
      <c r="I747" s="50">
        <v>1166</v>
      </c>
      <c r="J747" s="50">
        <v>1188</v>
      </c>
      <c r="K747" s="50">
        <v>1253</v>
      </c>
      <c r="L747" s="50">
        <v>1299</v>
      </c>
      <c r="M747" s="50">
        <v>1344</v>
      </c>
      <c r="N747" s="50">
        <v>1338.8443856124877</v>
      </c>
      <c r="O747" s="306">
        <v>1343.5325844799647</v>
      </c>
      <c r="P747" s="50">
        <v>1326.0966321972965</v>
      </c>
      <c r="Q747" s="50">
        <v>1348.170890570575</v>
      </c>
      <c r="R747" s="50">
        <v>1371.6867217738591</v>
      </c>
      <c r="S747" s="50">
        <v>1459.0415734259254</v>
      </c>
      <c r="T747" s="50">
        <v>1445.4668214876888</v>
      </c>
      <c r="U747" s="306">
        <v>1337.3529104542179</v>
      </c>
      <c r="V747" s="50">
        <v>1313.9257349358588</v>
      </c>
      <c r="W747" s="50">
        <v>1329.6533005847828</v>
      </c>
      <c r="X747" s="50">
        <v>1346.6236214133708</v>
      </c>
      <c r="Y747" s="50">
        <v>1425.794003249656</v>
      </c>
      <c r="Z747" s="50">
        <v>1406.0315567657751</v>
      </c>
    </row>
    <row r="748" spans="1:26" x14ac:dyDescent="0.25">
      <c r="A748" t="str">
        <f t="shared" si="20"/>
        <v>33. Reparatie en installatie van machines en apparaten</v>
      </c>
      <c r="B748">
        <v>33</v>
      </c>
      <c r="C748" s="3" t="s">
        <v>14</v>
      </c>
      <c r="D748" s="50">
        <v>1418</v>
      </c>
      <c r="E748" s="50">
        <v>1244</v>
      </c>
      <c r="F748" s="50">
        <v>1259</v>
      </c>
      <c r="G748" s="50">
        <v>1280</v>
      </c>
      <c r="H748" s="50">
        <v>1234</v>
      </c>
      <c r="I748" s="50">
        <v>1245</v>
      </c>
      <c r="J748" s="50">
        <v>1189</v>
      </c>
      <c r="K748" s="50">
        <v>1148</v>
      </c>
      <c r="L748" s="50">
        <v>1145</v>
      </c>
      <c r="M748" s="50">
        <v>1176</v>
      </c>
      <c r="N748" s="50">
        <v>1195.7230373400384</v>
      </c>
      <c r="O748" s="306">
        <v>1271.4104365400894</v>
      </c>
      <c r="P748" s="50">
        <v>1361.6544283287697</v>
      </c>
      <c r="Q748" s="50">
        <v>1423.5410742166466</v>
      </c>
      <c r="R748" s="50">
        <v>1448.1908515821419</v>
      </c>
      <c r="S748" s="50">
        <v>1442.6355587322307</v>
      </c>
      <c r="T748" s="50">
        <v>1447.687200629759</v>
      </c>
      <c r="U748" s="306">
        <v>1265.5624934819823</v>
      </c>
      <c r="V748" s="50">
        <v>1349.1571820871361</v>
      </c>
      <c r="W748" s="50">
        <v>1403.988248885192</v>
      </c>
      <c r="X748" s="50">
        <v>1421.7298878079891</v>
      </c>
      <c r="Y748" s="50">
        <v>1409.7618367963239</v>
      </c>
      <c r="Z748" s="50">
        <v>1408.1913594643402</v>
      </c>
    </row>
    <row r="749" spans="1:26" x14ac:dyDescent="0.25">
      <c r="A749" t="str">
        <f t="shared" si="20"/>
        <v>33. Reparatie en installatie van machines en apparaten</v>
      </c>
      <c r="B749">
        <v>33</v>
      </c>
      <c r="C749" s="3" t="s">
        <v>15</v>
      </c>
      <c r="D749" s="50">
        <v>1667</v>
      </c>
      <c r="E749" s="50">
        <v>1571</v>
      </c>
      <c r="F749" s="50">
        <v>1491</v>
      </c>
      <c r="G749" s="50">
        <v>1427</v>
      </c>
      <c r="H749" s="50">
        <v>1414</v>
      </c>
      <c r="I749" s="50">
        <v>1365</v>
      </c>
      <c r="J749" s="50">
        <v>1305</v>
      </c>
      <c r="K749" s="50">
        <v>1315</v>
      </c>
      <c r="L749" s="50">
        <v>1312</v>
      </c>
      <c r="M749" s="50">
        <v>1285</v>
      </c>
      <c r="N749" s="50">
        <v>1276.1861263828278</v>
      </c>
      <c r="O749" s="306">
        <v>1234.1495310385487</v>
      </c>
      <c r="P749" s="50">
        <v>1199.7188535825028</v>
      </c>
      <c r="Q749" s="50">
        <v>1184.8073288169155</v>
      </c>
      <c r="R749" s="50">
        <v>1206.9237187083031</v>
      </c>
      <c r="S749" s="50">
        <v>1228.8204533063952</v>
      </c>
      <c r="T749" s="50">
        <v>1307.2751356202266</v>
      </c>
      <c r="U749" s="306">
        <v>1228.4729721750368</v>
      </c>
      <c r="V749" s="50">
        <v>1188.7078498931508</v>
      </c>
      <c r="W749" s="50">
        <v>1168.533593431702</v>
      </c>
      <c r="X749" s="50">
        <v>1184.8711247673766</v>
      </c>
      <c r="Y749" s="50">
        <v>1200.8189933072752</v>
      </c>
      <c r="Z749" s="50">
        <v>1271.6100201909424</v>
      </c>
    </row>
    <row r="750" spans="1:26" x14ac:dyDescent="0.25">
      <c r="A750" t="str">
        <f t="shared" si="20"/>
        <v>33. Reparatie en installatie van machines en apparaten</v>
      </c>
      <c r="B750">
        <v>33</v>
      </c>
      <c r="C750" s="3" t="s">
        <v>16</v>
      </c>
      <c r="D750" s="50">
        <v>1291</v>
      </c>
      <c r="E750" s="50">
        <v>1282</v>
      </c>
      <c r="F750" s="50">
        <v>1343</v>
      </c>
      <c r="G750" s="50">
        <v>1475</v>
      </c>
      <c r="H750" s="50">
        <v>1493</v>
      </c>
      <c r="I750" s="50">
        <v>1478</v>
      </c>
      <c r="J750" s="50">
        <v>1482</v>
      </c>
      <c r="K750" s="50">
        <v>1451</v>
      </c>
      <c r="L750" s="50">
        <v>1410</v>
      </c>
      <c r="M750" s="50">
        <v>1418</v>
      </c>
      <c r="N750" s="50">
        <v>1378.8222806096755</v>
      </c>
      <c r="O750" s="306">
        <v>1313.3042339289718</v>
      </c>
      <c r="P750" s="50">
        <v>1289.9409158509036</v>
      </c>
      <c r="Q750" s="50">
        <v>1268.9528404750654</v>
      </c>
      <c r="R750" s="50">
        <v>1214.0465580123989</v>
      </c>
      <c r="S750" s="50">
        <v>1205.8180634643525</v>
      </c>
      <c r="T750" s="50">
        <v>1165.4413505976738</v>
      </c>
      <c r="U750" s="306">
        <v>1307.2635973593306</v>
      </c>
      <c r="V750" s="50">
        <v>1278.1018552734465</v>
      </c>
      <c r="W750" s="50">
        <v>1251.5233376015246</v>
      </c>
      <c r="X750" s="50">
        <v>1191.863817418088</v>
      </c>
      <c r="Y750" s="50">
        <v>1178.340765068592</v>
      </c>
      <c r="Z750" s="50">
        <v>1133.6457483081786</v>
      </c>
    </row>
    <row r="751" spans="1:26" x14ac:dyDescent="0.25">
      <c r="A751" t="str">
        <f t="shared" si="20"/>
        <v>33. Reparatie en installatie van machines en apparaten</v>
      </c>
      <c r="B751">
        <v>33</v>
      </c>
      <c r="C751" s="3" t="s">
        <v>17</v>
      </c>
      <c r="D751" s="50">
        <v>294</v>
      </c>
      <c r="E751" s="50">
        <v>305</v>
      </c>
      <c r="F751" s="50">
        <v>358</v>
      </c>
      <c r="G751" s="50">
        <v>376</v>
      </c>
      <c r="H751" s="50">
        <v>424</v>
      </c>
      <c r="I751" s="50">
        <v>460</v>
      </c>
      <c r="J751" s="50">
        <v>513</v>
      </c>
      <c r="K751" s="50">
        <v>556</v>
      </c>
      <c r="L751" s="50">
        <v>659</v>
      </c>
      <c r="M751" s="50">
        <v>670</v>
      </c>
      <c r="N751" s="50">
        <v>653.19836915336032</v>
      </c>
      <c r="O751" s="306">
        <v>651.01569180427794</v>
      </c>
      <c r="P751" s="50">
        <v>616.80800831959402</v>
      </c>
      <c r="Q751" s="50">
        <v>573.72325881180655</v>
      </c>
      <c r="R751" s="50">
        <v>560.25565876299095</v>
      </c>
      <c r="S751" s="50">
        <v>539.45704984404847</v>
      </c>
      <c r="T751" s="50">
        <v>518.52833543740394</v>
      </c>
      <c r="U751" s="306">
        <v>648.0212986593184</v>
      </c>
      <c r="V751" s="50">
        <v>611.1469526189619</v>
      </c>
      <c r="W751" s="50">
        <v>565.84297290273059</v>
      </c>
      <c r="X751" s="50">
        <v>550.01881416851268</v>
      </c>
      <c r="Y751" s="50">
        <v>527.16429791124438</v>
      </c>
      <c r="Z751" s="50">
        <v>504.38183143619722</v>
      </c>
    </row>
    <row r="752" spans="1:26" x14ac:dyDescent="0.25">
      <c r="A752" t="str">
        <f t="shared" si="20"/>
        <v>33. Reparatie en installatie van machines en apparaten</v>
      </c>
      <c r="B752">
        <v>33</v>
      </c>
      <c r="C752" s="3" t="s">
        <v>156</v>
      </c>
      <c r="D752" s="50">
        <v>43</v>
      </c>
      <c r="E752" s="50">
        <v>40</v>
      </c>
      <c r="F752" s="50">
        <v>42</v>
      </c>
      <c r="G752" s="50">
        <v>47</v>
      </c>
      <c r="H752" s="50">
        <v>55</v>
      </c>
      <c r="I752" s="50">
        <v>51</v>
      </c>
      <c r="J752" s="50">
        <v>59</v>
      </c>
      <c r="K752" s="50">
        <v>69</v>
      </c>
      <c r="L752" s="50">
        <v>76</v>
      </c>
      <c r="M752" s="50">
        <v>88</v>
      </c>
      <c r="N752" s="50">
        <v>94.725503351806438</v>
      </c>
      <c r="O752" s="306">
        <v>147.99623749133175</v>
      </c>
      <c r="P752" s="50">
        <v>162.27969456754647</v>
      </c>
      <c r="Q752" s="50">
        <v>194.01973367850019</v>
      </c>
      <c r="R752" s="50">
        <v>201.2621624481755</v>
      </c>
      <c r="S752" s="50">
        <v>197.98292766322979</v>
      </c>
      <c r="T752" s="50">
        <v>241.44215955452344</v>
      </c>
      <c r="U752" s="306">
        <v>147.31551823279037</v>
      </c>
      <c r="V752" s="50">
        <v>160.79029368812016</v>
      </c>
      <c r="W752" s="50">
        <v>191.35480603279893</v>
      </c>
      <c r="X752" s="50">
        <v>197.58475295216144</v>
      </c>
      <c r="Y752" s="50">
        <v>193.4714377913337</v>
      </c>
      <c r="Z752" s="50">
        <v>234.85512806025258</v>
      </c>
    </row>
    <row r="753" spans="1:27" x14ac:dyDescent="0.25">
      <c r="A753" t="str">
        <f t="shared" si="20"/>
        <v>33. Reparatie en installatie van machines en apparaten</v>
      </c>
      <c r="B753">
        <v>33</v>
      </c>
      <c r="C753" s="3" t="s">
        <v>6</v>
      </c>
      <c r="D753" s="50">
        <v>1628</v>
      </c>
      <c r="E753" s="50">
        <v>1627</v>
      </c>
      <c r="F753" s="50">
        <v>1743</v>
      </c>
      <c r="G753" s="50">
        <v>1898</v>
      </c>
      <c r="H753" s="50">
        <v>1972</v>
      </c>
      <c r="I753" s="50">
        <v>1989</v>
      </c>
      <c r="J753" s="50">
        <v>2054</v>
      </c>
      <c r="K753" s="50">
        <v>2076</v>
      </c>
      <c r="L753" s="50">
        <v>2145</v>
      </c>
      <c r="M753" s="50">
        <v>2176</v>
      </c>
      <c r="N753" s="50">
        <v>2126.7461531148424</v>
      </c>
      <c r="O753" s="306">
        <v>2112.3161632245815</v>
      </c>
      <c r="P753" s="50">
        <v>2069.0286187380439</v>
      </c>
      <c r="Q753" s="50">
        <v>2036.6958329653721</v>
      </c>
      <c r="R753" s="50">
        <v>1975.5643792235653</v>
      </c>
      <c r="S753" s="50">
        <v>1943.2580409716306</v>
      </c>
      <c r="T753" s="50">
        <v>1925.4118455896012</v>
      </c>
      <c r="U753" s="306">
        <v>2102.6004142514394</v>
      </c>
      <c r="V753" s="50">
        <v>2050.0391015805285</v>
      </c>
      <c r="W753" s="50">
        <v>2008.7211165370541</v>
      </c>
      <c r="X753" s="50">
        <v>1939.4673845387622</v>
      </c>
      <c r="Y753" s="50">
        <v>1898.9765007711701</v>
      </c>
      <c r="Z753" s="50">
        <v>1872.8827078046284</v>
      </c>
    </row>
    <row r="754" spans="1:27" x14ac:dyDescent="0.25">
      <c r="A754" t="str">
        <f t="shared" si="20"/>
        <v>33. Reparatie en installatie van machines en apparaten</v>
      </c>
      <c r="B754">
        <v>33</v>
      </c>
      <c r="C754" s="3" t="s">
        <v>157</v>
      </c>
      <c r="D754" s="207">
        <v>1.0162087468138479</v>
      </c>
      <c r="E754" s="206"/>
      <c r="F754" s="206"/>
      <c r="G754" s="206"/>
      <c r="H754" s="206"/>
      <c r="I754" s="206"/>
      <c r="J754" s="206"/>
      <c r="K754" s="206"/>
      <c r="L754" s="206"/>
      <c r="M754" s="206"/>
      <c r="N754" s="206"/>
      <c r="O754" s="308"/>
      <c r="P754" s="206"/>
      <c r="Q754" s="206"/>
      <c r="R754" s="206"/>
      <c r="S754" s="206"/>
      <c r="T754" s="206"/>
      <c r="U754" s="308"/>
      <c r="V754" s="206"/>
      <c r="W754" s="206"/>
      <c r="X754" s="206"/>
      <c r="Y754" s="206"/>
      <c r="Z754" s="206"/>
    </row>
    <row r="755" spans="1:27" x14ac:dyDescent="0.25">
      <c r="A755" t="str">
        <f t="shared" si="20"/>
        <v>33. Reparatie en installatie van machines en apparaten</v>
      </c>
      <c r="B755">
        <v>33</v>
      </c>
      <c r="C755" s="3" t="s">
        <v>158</v>
      </c>
      <c r="D755" s="206"/>
      <c r="E755" s="207">
        <v>4.064695248234973E-2</v>
      </c>
      <c r="F755" s="207">
        <v>-7.1851516418723893E-3</v>
      </c>
      <c r="G755" s="207">
        <v>-3.4697006671501329E-3</v>
      </c>
      <c r="H755" s="207">
        <v>-3.8762929855071793E-3</v>
      </c>
      <c r="I755" s="207">
        <v>1.1745752749564575E-3</v>
      </c>
      <c r="J755" s="207">
        <v>1.1472377369281528E-2</v>
      </c>
      <c r="K755" s="207">
        <v>2.0706644211854197E-3</v>
      </c>
      <c r="L755" s="207">
        <v>-1.3063479174749704E-3</v>
      </c>
      <c r="M755" s="207">
        <v>-6.0652754952910115E-3</v>
      </c>
      <c r="N755" s="207">
        <v>-1.4980509813922183E-3</v>
      </c>
      <c r="O755" s="307">
        <v>3.3822484099349515E-3</v>
      </c>
      <c r="P755" s="207">
        <v>3.3822484099347294E-3</v>
      </c>
      <c r="Q755" s="207">
        <v>3.3822484099350625E-3</v>
      </c>
      <c r="R755" s="207">
        <v>3.3822484099347294E-3</v>
      </c>
      <c r="S755" s="207">
        <v>3.3822484099347294E-3</v>
      </c>
      <c r="T755" s="207">
        <v>3.3822484099348404E-3</v>
      </c>
      <c r="U755" s="307">
        <v>5.7037538517034081E-3</v>
      </c>
      <c r="V755" s="207">
        <v>5.7037538517035191E-3</v>
      </c>
      <c r="W755" s="207">
        <v>5.7037538517034081E-3</v>
      </c>
      <c r="X755" s="207">
        <v>5.7037538517035191E-3</v>
      </c>
      <c r="Y755" s="207">
        <v>5.7037538517031861E-3</v>
      </c>
      <c r="Z755" s="207">
        <v>5.7037538517035191E-3</v>
      </c>
    </row>
    <row r="756" spans="1:27" x14ac:dyDescent="0.25">
      <c r="A756" t="str">
        <f t="shared" si="20"/>
        <v>33. Reparatie en installatie van machines en apparaten</v>
      </c>
      <c r="B756">
        <v>33</v>
      </c>
      <c r="C756" s="3" t="s">
        <v>159</v>
      </c>
      <c r="D756" s="208"/>
      <c r="E756" s="50">
        <v>21.719873436155375</v>
      </c>
      <c r="F756" s="50">
        <v>20.437092250590506</v>
      </c>
      <c r="G756" s="50">
        <v>15.787699235542304</v>
      </c>
      <c r="H756" s="50">
        <v>19.278186781432883</v>
      </c>
      <c r="I756" s="50">
        <v>20.386807938752071</v>
      </c>
      <c r="J756" s="50">
        <v>19.04654971899615</v>
      </c>
      <c r="K756" s="50">
        <v>19.095765341251738</v>
      </c>
      <c r="L756" s="50">
        <v>16.747001042004534</v>
      </c>
      <c r="M756" s="50">
        <v>25.721145943389576</v>
      </c>
      <c r="N756" s="50">
        <v>32.157876099132224</v>
      </c>
      <c r="O756" s="306">
        <v>25.253682550642669</v>
      </c>
      <c r="P756" s="50">
        <v>25.502003716531213</v>
      </c>
      <c r="Q756" s="50">
        <v>25.91698591608748</v>
      </c>
      <c r="R756" s="50">
        <v>26.160068177895855</v>
      </c>
      <c r="S756" s="50">
        <v>26.531298450439373</v>
      </c>
      <c r="T756" s="50">
        <v>26.626846388162512</v>
      </c>
      <c r="U756" s="306">
        <v>25.385309567572396</v>
      </c>
      <c r="V756" s="50">
        <v>25.517015363267415</v>
      </c>
      <c r="W756" s="50">
        <v>25.812964642913858</v>
      </c>
      <c r="X756" s="50">
        <v>25.935229101584763</v>
      </c>
      <c r="Y756" s="50">
        <v>26.182284982989508</v>
      </c>
      <c r="Z756" s="50">
        <v>26.155715021335968</v>
      </c>
    </row>
    <row r="757" spans="1:27" x14ac:dyDescent="0.25">
      <c r="A757" t="str">
        <f t="shared" si="20"/>
        <v>33. Reparatie en installatie van machines en apparaten</v>
      </c>
      <c r="B757">
        <v>33</v>
      </c>
      <c r="C757" s="3" t="s">
        <v>160</v>
      </c>
      <c r="D757" s="208"/>
      <c r="E757" s="50">
        <v>168.21799276424917</v>
      </c>
      <c r="F757" s="50">
        <v>130.85387431234074</v>
      </c>
      <c r="G757" s="50">
        <v>147.77796350973617</v>
      </c>
      <c r="H757" s="50">
        <v>147.99244080620861</v>
      </c>
      <c r="I757" s="50">
        <v>156.93351591735976</v>
      </c>
      <c r="J757" s="50">
        <v>176.68165842791458</v>
      </c>
      <c r="K757" s="50">
        <v>159.92811415506375</v>
      </c>
      <c r="L757" s="50">
        <v>152.2237705930209</v>
      </c>
      <c r="M757" s="50">
        <v>140.09723152170946</v>
      </c>
      <c r="N757" s="50">
        <v>160.40592966620554</v>
      </c>
      <c r="O757" s="306">
        <v>184.85556405430356</v>
      </c>
      <c r="P757" s="50">
        <v>186.67326129884975</v>
      </c>
      <c r="Q757" s="50">
        <v>189.71090812194726</v>
      </c>
      <c r="R757" s="50">
        <v>191.49025687744336</v>
      </c>
      <c r="S757" s="50">
        <v>194.20764200681802</v>
      </c>
      <c r="T757" s="50">
        <v>194.90704764346597</v>
      </c>
      <c r="U757" s="306">
        <v>186.62765886150973</v>
      </c>
      <c r="V757" s="50">
        <v>187.59593321891415</v>
      </c>
      <c r="W757" s="50">
        <v>189.77169243331903</v>
      </c>
      <c r="X757" s="50">
        <v>190.67055599151135</v>
      </c>
      <c r="Y757" s="50">
        <v>192.48686083631932</v>
      </c>
      <c r="Z757" s="50">
        <v>192.2915238550531</v>
      </c>
    </row>
    <row r="758" spans="1:27" x14ac:dyDescent="0.25">
      <c r="A758" t="str">
        <f t="shared" si="20"/>
        <v>33. Reparatie en installatie van machines en apparaten</v>
      </c>
      <c r="B758">
        <v>33</v>
      </c>
      <c r="C758" s="3" t="s">
        <v>161</v>
      </c>
      <c r="D758" s="208"/>
      <c r="E758" s="50">
        <v>251.27902593339331</v>
      </c>
      <c r="F758" s="50">
        <v>180.65922905944691</v>
      </c>
      <c r="G758" s="50">
        <v>196.38669947080265</v>
      </c>
      <c r="H758" s="50">
        <v>207.48088405793689</v>
      </c>
      <c r="I758" s="50">
        <v>227.76374087763335</v>
      </c>
      <c r="J758" s="50">
        <v>241.90505117538842</v>
      </c>
      <c r="K758" s="50">
        <v>237.19036116645361</v>
      </c>
      <c r="L758" s="50">
        <v>231.73763622912639</v>
      </c>
      <c r="M758" s="50">
        <v>231.19942059556783</v>
      </c>
      <c r="N758" s="50">
        <v>242.40210857319593</v>
      </c>
      <c r="O758" s="306">
        <v>269.88102455813163</v>
      </c>
      <c r="P758" s="50">
        <v>272.53478289753707</v>
      </c>
      <c r="Q758" s="50">
        <v>276.96961417274014</v>
      </c>
      <c r="R758" s="50">
        <v>279.56738539827074</v>
      </c>
      <c r="S758" s="50">
        <v>283.53464863206358</v>
      </c>
      <c r="T758" s="50">
        <v>284.55575021894811</v>
      </c>
      <c r="U758" s="306">
        <v>273.07680608544877</v>
      </c>
      <c r="V758" s="50">
        <v>274.49360180880223</v>
      </c>
      <c r="W758" s="50">
        <v>277.67721018017204</v>
      </c>
      <c r="X758" s="50">
        <v>278.99244282615354</v>
      </c>
      <c r="Y758" s="50">
        <v>281.65009137044433</v>
      </c>
      <c r="Z758" s="50">
        <v>281.36427093375266</v>
      </c>
    </row>
    <row r="759" spans="1:27" x14ac:dyDescent="0.25">
      <c r="A759" t="str">
        <f t="shared" si="20"/>
        <v>33. Reparatie en installatie van machines en apparaten</v>
      </c>
      <c r="B759">
        <v>33</v>
      </c>
      <c r="C759" s="3" t="s">
        <v>162</v>
      </c>
      <c r="D759" s="208"/>
      <c r="E759" s="50">
        <v>228.01438918965107</v>
      </c>
      <c r="F759" s="50">
        <v>165.03458387805634</v>
      </c>
      <c r="G759" s="50">
        <v>174.26465775864992</v>
      </c>
      <c r="H759" s="50">
        <v>174.64422997707644</v>
      </c>
      <c r="I759" s="50">
        <v>184.25914739922479</v>
      </c>
      <c r="J759" s="50">
        <v>213.73347988939204</v>
      </c>
      <c r="K759" s="50">
        <v>199.58336250669464</v>
      </c>
      <c r="L759" s="50">
        <v>210.96428014981893</v>
      </c>
      <c r="M759" s="50">
        <v>210.83311103445939</v>
      </c>
      <c r="N759" s="50">
        <v>224.75663545595185</v>
      </c>
      <c r="O759" s="306">
        <v>229.18501258501686</v>
      </c>
      <c r="P759" s="50">
        <v>240.98941999424949</v>
      </c>
      <c r="Q759" s="50">
        <v>243.5965138424888</v>
      </c>
      <c r="R759" s="50">
        <v>245.74656659105352</v>
      </c>
      <c r="S759" s="50">
        <v>250.73672541751552</v>
      </c>
      <c r="T759" s="50">
        <v>257.63778659354921</v>
      </c>
      <c r="U759" s="306">
        <v>232.31435500480256</v>
      </c>
      <c r="V759" s="50">
        <v>243.15635934932544</v>
      </c>
      <c r="W759" s="50">
        <v>244.65638140787189</v>
      </c>
      <c r="X759" s="50">
        <v>245.68054201285779</v>
      </c>
      <c r="Y759" s="50">
        <v>249.51638852131731</v>
      </c>
      <c r="Z759" s="50">
        <v>255.20460632284826</v>
      </c>
    </row>
    <row r="760" spans="1:27" x14ac:dyDescent="0.25">
      <c r="A760" t="str">
        <f t="shared" si="20"/>
        <v>33. Reparatie en installatie van machines en apparaten</v>
      </c>
      <c r="B760">
        <v>33</v>
      </c>
      <c r="C760" s="3" t="s">
        <v>163</v>
      </c>
      <c r="D760" s="208"/>
      <c r="E760" s="50">
        <v>198.71505175878292</v>
      </c>
      <c r="F760" s="50">
        <v>138.10336430264189</v>
      </c>
      <c r="G760" s="50">
        <v>149.60458663717137</v>
      </c>
      <c r="H760" s="50">
        <v>157.24471494891932</v>
      </c>
      <c r="I760" s="50">
        <v>167.12222739232126</v>
      </c>
      <c r="J760" s="50">
        <v>174.83281044615046</v>
      </c>
      <c r="K760" s="50">
        <v>161.66575583620011</v>
      </c>
      <c r="L760" s="50">
        <v>158.6037132587339</v>
      </c>
      <c r="M760" s="50">
        <v>157.43884207175435</v>
      </c>
      <c r="N760" s="50">
        <v>169.42195105708566</v>
      </c>
      <c r="O760" s="306">
        <v>186.81972966347621</v>
      </c>
      <c r="P760" s="50">
        <v>185.08158077619277</v>
      </c>
      <c r="Q760" s="50">
        <v>192.9163024398398</v>
      </c>
      <c r="R760" s="50">
        <v>197.57626805932833</v>
      </c>
      <c r="S760" s="50">
        <v>202.33278513017592</v>
      </c>
      <c r="T760" s="50">
        <v>200.39713841005104</v>
      </c>
      <c r="U760" s="306">
        <v>189.96321067853202</v>
      </c>
      <c r="V760" s="50">
        <v>187.33019512622636</v>
      </c>
      <c r="W760" s="50">
        <v>194.36199050506374</v>
      </c>
      <c r="X760" s="50">
        <v>198.14130094587665</v>
      </c>
      <c r="Y760" s="50">
        <v>201.97811524303117</v>
      </c>
      <c r="Z760" s="50">
        <v>199.12573630553129</v>
      </c>
    </row>
    <row r="761" spans="1:27" x14ac:dyDescent="0.25">
      <c r="A761" t="str">
        <f t="shared" si="20"/>
        <v>33. Reparatie en installatie van machines en apparaten</v>
      </c>
      <c r="B761">
        <v>33</v>
      </c>
      <c r="C761" s="3" t="s">
        <v>164</v>
      </c>
      <c r="D761" s="208"/>
      <c r="E761" s="50">
        <v>187.32455162259023</v>
      </c>
      <c r="F761" s="50">
        <v>117.3767101907567</v>
      </c>
      <c r="G761" s="50">
        <v>124.19339719761993</v>
      </c>
      <c r="H761" s="50">
        <v>120.37125076613371</v>
      </c>
      <c r="I761" s="50">
        <v>133.18116375595531</v>
      </c>
      <c r="J761" s="50">
        <v>149.06746401995645</v>
      </c>
      <c r="K761" s="50">
        <v>140.71082269837217</v>
      </c>
      <c r="L761" s="50">
        <v>144.17825071226824</v>
      </c>
      <c r="M761" s="50">
        <v>143.289460079798</v>
      </c>
      <c r="N761" s="50">
        <v>154.39164793547792</v>
      </c>
      <c r="O761" s="306">
        <v>160.33335952342631</v>
      </c>
      <c r="P761" s="50">
        <v>160.89479495432013</v>
      </c>
      <c r="Q761" s="50">
        <v>158.80675183593274</v>
      </c>
      <c r="R761" s="50">
        <v>161.45025547385265</v>
      </c>
      <c r="S761" s="50">
        <v>164.26639472000073</v>
      </c>
      <c r="T761" s="50">
        <v>174.72757825003376</v>
      </c>
      <c r="U761" s="306">
        <v>163.44149405030686</v>
      </c>
      <c r="V761" s="50">
        <v>163.25941991919353</v>
      </c>
      <c r="W761" s="50">
        <v>160.39951132246151</v>
      </c>
      <c r="X761" s="50">
        <v>162.31947816480564</v>
      </c>
      <c r="Y761" s="50">
        <v>164.39115626312923</v>
      </c>
      <c r="Z761" s="50">
        <v>174.05600277621878</v>
      </c>
    </row>
    <row r="762" spans="1:27" x14ac:dyDescent="0.25">
      <c r="A762" t="str">
        <f t="shared" si="20"/>
        <v>33. Reparatie en installatie van machines en apparaten</v>
      </c>
      <c r="B762">
        <v>33</v>
      </c>
      <c r="C762" s="3" t="s">
        <v>165</v>
      </c>
      <c r="D762" s="208"/>
      <c r="E762" s="50">
        <v>195.68966968266972</v>
      </c>
      <c r="F762" s="50">
        <v>112.17383643649244</v>
      </c>
      <c r="G762" s="50">
        <v>118.20416762729106</v>
      </c>
      <c r="H762" s="50">
        <v>119.65536370933583</v>
      </c>
      <c r="I762" s="50">
        <v>121.58802050944369</v>
      </c>
      <c r="J762" s="50">
        <v>135.4926319496206</v>
      </c>
      <c r="K762" s="50">
        <v>118.21954755218273</v>
      </c>
      <c r="L762" s="50">
        <v>110.26620126491154</v>
      </c>
      <c r="M762" s="50">
        <v>104.52907709441432</v>
      </c>
      <c r="N762" s="50">
        <v>112.73017800479148</v>
      </c>
      <c r="O762" s="306">
        <v>120.45629495194932</v>
      </c>
      <c r="P762" s="50">
        <v>128.08099013426204</v>
      </c>
      <c r="Q762" s="50">
        <v>137.17210618126995</v>
      </c>
      <c r="R762" s="50">
        <v>143.40652321419734</v>
      </c>
      <c r="S762" s="50">
        <v>145.88972439048578</v>
      </c>
      <c r="T762" s="50">
        <v>145.33008810919293</v>
      </c>
      <c r="U762" s="306">
        <v>123.23217248998212</v>
      </c>
      <c r="V762" s="50">
        <v>130.42988269303748</v>
      </c>
      <c r="W762" s="50">
        <v>139.04521815429356</v>
      </c>
      <c r="X762" s="50">
        <v>144.69615174883165</v>
      </c>
      <c r="Y762" s="50">
        <v>146.52461924482657</v>
      </c>
      <c r="Z762" s="50">
        <v>145.29118233629399</v>
      </c>
    </row>
    <row r="763" spans="1:27" x14ac:dyDescent="0.25">
      <c r="A763" t="str">
        <f t="shared" si="20"/>
        <v>33. Reparatie en installatie van machines en apparaten</v>
      </c>
      <c r="B763">
        <v>33</v>
      </c>
      <c r="C763" s="3" t="s">
        <v>166</v>
      </c>
      <c r="D763" s="206"/>
      <c r="E763" s="50">
        <v>184.35480563695339</v>
      </c>
      <c r="F763" s="50">
        <v>98.593856595804326</v>
      </c>
      <c r="G763" s="50">
        <v>99.112901110722888</v>
      </c>
      <c r="H763" s="50">
        <v>94.278350699331298</v>
      </c>
      <c r="I763" s="50">
        <v>100.56140066273038</v>
      </c>
      <c r="J763" s="50">
        <v>111.13309950841918</v>
      </c>
      <c r="K763" s="50">
        <v>93.978892704190287</v>
      </c>
      <c r="L763" s="50">
        <v>90.258266250531491</v>
      </c>
      <c r="M763" s="50">
        <v>83.808640873948931</v>
      </c>
      <c r="N763" s="50">
        <v>87.952803868518785</v>
      </c>
      <c r="O763" s="306">
        <v>93.577701950493889</v>
      </c>
      <c r="P763" s="50">
        <v>90.495323989459081</v>
      </c>
      <c r="Q763" s="50">
        <v>87.970658028650462</v>
      </c>
      <c r="R763" s="50">
        <v>86.8772546517488</v>
      </c>
      <c r="S763" s="50">
        <v>88.498962409490346</v>
      </c>
      <c r="T763" s="50">
        <v>90.104563709762459</v>
      </c>
      <c r="U763" s="306">
        <v>96.540374987601041</v>
      </c>
      <c r="V763" s="50">
        <v>92.930990977043763</v>
      </c>
      <c r="W763" s="50">
        <v>89.922856240927956</v>
      </c>
      <c r="X763" s="50">
        <v>88.396722831685835</v>
      </c>
      <c r="Y763" s="50">
        <v>89.632617321455641</v>
      </c>
      <c r="Z763" s="50">
        <v>90.839034768931811</v>
      </c>
    </row>
    <row r="764" spans="1:27" x14ac:dyDescent="0.25">
      <c r="A764" t="str">
        <f t="shared" si="20"/>
        <v>33. Reparatie en installatie van machines en apparaten</v>
      </c>
      <c r="B764">
        <v>33</v>
      </c>
      <c r="C764" s="3" t="s">
        <v>167</v>
      </c>
      <c r="D764" s="206"/>
      <c r="E764" s="50">
        <v>156.68488912965259</v>
      </c>
      <c r="F764" s="50">
        <v>94.2718280001327</v>
      </c>
      <c r="G764" s="50">
        <v>103.74731166075107</v>
      </c>
      <c r="H764" s="50">
        <v>113.34464319535844</v>
      </c>
      <c r="I764" s="50">
        <v>122.26877837434351</v>
      </c>
      <c r="J764" s="50">
        <v>136.26050945742165</v>
      </c>
      <c r="K764" s="50">
        <v>122.69594085334299</v>
      </c>
      <c r="L764" s="50">
        <v>115.22938166758939</v>
      </c>
      <c r="M764" s="50">
        <v>105.26332917337795</v>
      </c>
      <c r="N764" s="50">
        <v>112.33689228116944</v>
      </c>
      <c r="O764" s="306">
        <v>115.96221787229823</v>
      </c>
      <c r="P764" s="50">
        <v>110.45199504619468</v>
      </c>
      <c r="Q764" s="50">
        <v>108.4870846880663</v>
      </c>
      <c r="R764" s="50">
        <v>106.72193786408432</v>
      </c>
      <c r="S764" s="50">
        <v>102.10418952984772</v>
      </c>
      <c r="T764" s="50">
        <v>101.41215365911934</v>
      </c>
      <c r="U764" s="306">
        <v>119.16316129996518</v>
      </c>
      <c r="V764" s="50">
        <v>112.97878276584161</v>
      </c>
      <c r="W764" s="50">
        <v>110.45851207915686</v>
      </c>
      <c r="X764" s="50">
        <v>108.16149365046381</v>
      </c>
      <c r="Y764" s="50">
        <v>103.00548687085589</v>
      </c>
      <c r="Z764" s="50">
        <v>101.83677231565028</v>
      </c>
    </row>
    <row r="765" spans="1:27" x14ac:dyDescent="0.25">
      <c r="A765" t="str">
        <f t="shared" si="20"/>
        <v>33. Reparatie en installatie van machines en apparaten</v>
      </c>
      <c r="B765">
        <v>33</v>
      </c>
      <c r="C765" s="3" t="s">
        <v>168</v>
      </c>
      <c r="D765" s="206"/>
      <c r="E765" s="50">
        <v>75.984233867144582</v>
      </c>
      <c r="F765" s="50">
        <v>64.238389634898311</v>
      </c>
      <c r="G765" s="50">
        <v>76.731257643355789</v>
      </c>
      <c r="H765" s="50">
        <v>80.436375126012209</v>
      </c>
      <c r="I765" s="50">
        <v>92.846416688790782</v>
      </c>
      <c r="J765" s="50">
        <v>105.4665919748135</v>
      </c>
      <c r="K765" s="50">
        <v>112.79509882953826</v>
      </c>
      <c r="L765" s="50">
        <v>120.37203991012056</v>
      </c>
      <c r="M765" s="50">
        <v>139.53504352616429</v>
      </c>
      <c r="N765" s="50">
        <v>144.9241969683639</v>
      </c>
      <c r="O765" s="306">
        <v>144.4777276490602</v>
      </c>
      <c r="P765" s="50">
        <v>143.99495200466396</v>
      </c>
      <c r="Q765" s="50">
        <v>136.42872310484117</v>
      </c>
      <c r="R765" s="50">
        <v>126.89901972655127</v>
      </c>
      <c r="S765" s="50">
        <v>123.92018765374428</v>
      </c>
      <c r="T765" s="50">
        <v>119.31984586360008</v>
      </c>
      <c r="U765" s="306">
        <v>145.99413121760401</v>
      </c>
      <c r="V765" s="50">
        <v>144.83702191555608</v>
      </c>
      <c r="W765" s="50">
        <v>136.59536307406677</v>
      </c>
      <c r="X765" s="50">
        <v>126.46962566914344</v>
      </c>
      <c r="Y765" s="50">
        <v>122.93282212561022</v>
      </c>
      <c r="Z765" s="50">
        <v>117.82468744103787</v>
      </c>
    </row>
    <row r="766" spans="1:27" x14ac:dyDescent="0.25">
      <c r="A766" t="str">
        <f t="shared" si="20"/>
        <v>33. Reparatie en installatie van machines en apparaten</v>
      </c>
      <c r="B766">
        <v>33</v>
      </c>
      <c r="C766" s="3" t="s">
        <v>169</v>
      </c>
      <c r="D766" s="206"/>
      <c r="E766" s="50">
        <v>12.050917215957448</v>
      </c>
      <c r="F766" s="50">
        <v>9.2968713847589743</v>
      </c>
      <c r="G766" s="50">
        <v>9.9177638949352573</v>
      </c>
      <c r="H766" s="50">
        <v>11.079340233940959</v>
      </c>
      <c r="I766" s="50">
        <v>13.242983134469176</v>
      </c>
      <c r="J766" s="50">
        <v>12.805044995136541</v>
      </c>
      <c r="K766" s="50">
        <v>14.258978440239899</v>
      </c>
      <c r="L766" s="50">
        <v>16.442740595692651</v>
      </c>
      <c r="M766" s="50">
        <v>17.749166218182236</v>
      </c>
      <c r="N766" s="50">
        <v>20.953581904591999</v>
      </c>
      <c r="O766" s="306">
        <v>23.017272826984847</v>
      </c>
      <c r="P766" s="50">
        <v>35.961485082362046</v>
      </c>
      <c r="Q766" s="50">
        <v>39.432210671591619</v>
      </c>
      <c r="R766" s="50">
        <v>47.144696896580925</v>
      </c>
      <c r="S766" s="50">
        <v>48.904528758360541</v>
      </c>
      <c r="T766" s="50">
        <v>48.107710171622536</v>
      </c>
      <c r="U766" s="306">
        <v>23.237178598490321</v>
      </c>
      <c r="V766" s="50">
        <v>36.138071441973786</v>
      </c>
      <c r="W766" s="50">
        <v>39.443577908032374</v>
      </c>
      <c r="X766" s="50">
        <v>46.941379524259105</v>
      </c>
      <c r="Y766" s="50">
        <v>48.469652102412411</v>
      </c>
      <c r="Z766" s="50">
        <v>47.460611921659407</v>
      </c>
    </row>
    <row r="767" spans="1:27" x14ac:dyDescent="0.25">
      <c r="A767" t="str">
        <f t="shared" si="20"/>
        <v>33. Reparatie en installatie van machines en apparaten</v>
      </c>
      <c r="B767">
        <v>33</v>
      </c>
      <c r="C767" s="3" t="s">
        <v>26</v>
      </c>
      <c r="D767" s="208"/>
      <c r="E767" s="50">
        <v>244.72004021275461</v>
      </c>
      <c r="F767" s="50">
        <v>167.80708901979</v>
      </c>
      <c r="G767" s="50">
        <v>190.39633319904212</v>
      </c>
      <c r="H767" s="50">
        <v>204.86035855531162</v>
      </c>
      <c r="I767" s="50">
        <v>228.35817819760348</v>
      </c>
      <c r="J767" s="50">
        <v>254.53214642737169</v>
      </c>
      <c r="K767" s="50">
        <v>249.75001812312115</v>
      </c>
      <c r="L767" s="50">
        <v>252.04416217340261</v>
      </c>
      <c r="M767" s="50">
        <v>262.54753891772447</v>
      </c>
      <c r="N767" s="50">
        <v>278.21467115412537</v>
      </c>
      <c r="O767" s="306">
        <v>283.45721834834325</v>
      </c>
      <c r="P767" s="50">
        <v>290.40843213322069</v>
      </c>
      <c r="Q767" s="50">
        <v>284.34801846449909</v>
      </c>
      <c r="R767" s="50">
        <v>280.76565448721652</v>
      </c>
      <c r="S767" s="50">
        <v>274.92890594195251</v>
      </c>
      <c r="T767" s="50">
        <v>268.83970969434199</v>
      </c>
      <c r="U767" s="306">
        <v>288.39447111605955</v>
      </c>
      <c r="V767" s="50">
        <v>293.95387612337151</v>
      </c>
      <c r="W767" s="50">
        <v>286.49745306125601</v>
      </c>
      <c r="X767" s="50">
        <v>281.57249884386636</v>
      </c>
      <c r="Y767" s="50">
        <v>274.4079610988785</v>
      </c>
      <c r="Z767" s="50">
        <v>267.12207167834754</v>
      </c>
    </row>
    <row r="768" spans="1:27" x14ac:dyDescent="0.25">
      <c r="A768" t="str">
        <f t="shared" si="20"/>
        <v>33. Reparatie en installatie van machines en apparaten</v>
      </c>
      <c r="B768">
        <v>33</v>
      </c>
      <c r="C768" s="41" t="s">
        <v>19</v>
      </c>
      <c r="D768" s="208"/>
      <c r="E768" s="50">
        <v>1680.0354002372001</v>
      </c>
      <c r="F768" s="50">
        <v>1131.0396360459199</v>
      </c>
      <c r="G768" s="50">
        <v>1215.7284057465786</v>
      </c>
      <c r="H768" s="50">
        <v>1245.8057803016866</v>
      </c>
      <c r="I768" s="50">
        <v>1340.154202651024</v>
      </c>
      <c r="J768" s="50">
        <v>1476.4248915632097</v>
      </c>
      <c r="K768" s="50">
        <v>1380.1226400835303</v>
      </c>
      <c r="L768" s="50">
        <v>1367.0232816738185</v>
      </c>
      <c r="M768" s="50">
        <v>1359.4644681327666</v>
      </c>
      <c r="N768" s="50">
        <v>1462.4338018144847</v>
      </c>
      <c r="O768" s="306">
        <v>1553.8195881857837</v>
      </c>
      <c r="P768" s="50">
        <v>1580.6605898946223</v>
      </c>
      <c r="Q768" s="50">
        <v>1597.4078590034555</v>
      </c>
      <c r="R768" s="50">
        <v>1613.040232931007</v>
      </c>
      <c r="S768" s="50">
        <v>1630.9270870989417</v>
      </c>
      <c r="T768" s="50">
        <v>1643.1265090175082</v>
      </c>
      <c r="U768" s="306">
        <v>1578.9758528418151</v>
      </c>
      <c r="V768" s="50">
        <v>1598.667274579182</v>
      </c>
      <c r="W768" s="50">
        <v>1608.1452779482795</v>
      </c>
      <c r="X768" s="50">
        <v>1616.4049224671735</v>
      </c>
      <c r="Y768" s="50">
        <v>1626.7700948823917</v>
      </c>
      <c r="Z768" s="50">
        <v>1631.4501439983135</v>
      </c>
      <c r="AA768" s="8"/>
    </row>
    <row r="769" spans="1:26" x14ac:dyDescent="0.25">
      <c r="A769" t="str">
        <f t="shared" si="20"/>
        <v>33. Reparatie en installatie van machines en apparaten</v>
      </c>
      <c r="B769">
        <v>33</v>
      </c>
      <c r="C769" s="41" t="s">
        <v>20</v>
      </c>
      <c r="D769" s="208"/>
      <c r="E769" s="207">
        <v>0.14566362124167334</v>
      </c>
      <c r="F769" s="207">
        <v>0.1483653478373565</v>
      </c>
      <c r="G769" s="207">
        <v>0.15661091103824276</v>
      </c>
      <c r="H769" s="207">
        <v>0.16444004498494322</v>
      </c>
      <c r="I769" s="207">
        <v>0.1703969421920829</v>
      </c>
      <c r="J769" s="207">
        <v>0.17239762610468998</v>
      </c>
      <c r="K769" s="207">
        <v>0.18096219195998794</v>
      </c>
      <c r="L769" s="207">
        <v>0.1843744474233045</v>
      </c>
      <c r="M769" s="207">
        <v>0.19312570874201312</v>
      </c>
      <c r="N769" s="207">
        <v>0.1902408647891865</v>
      </c>
      <c r="O769" s="307">
        <v>0.1824260811895824</v>
      </c>
      <c r="P769" s="207">
        <v>0.18372599025359473</v>
      </c>
      <c r="Q769" s="207">
        <v>0.17800589677947989</v>
      </c>
      <c r="R769" s="207">
        <v>0.17405992036357684</v>
      </c>
      <c r="S769" s="207">
        <v>0.16857216249378149</v>
      </c>
      <c r="T769" s="207">
        <v>0.16361473582158451</v>
      </c>
      <c r="U769" s="307">
        <v>0.18264653673899564</v>
      </c>
      <c r="V769" s="207">
        <v>0.1838743313243521</v>
      </c>
      <c r="W769" s="207">
        <v>0.17815396220096369</v>
      </c>
      <c r="X769" s="207">
        <v>0.17419675907327276</v>
      </c>
      <c r="Y769" s="207">
        <v>0.16868269337021283</v>
      </c>
      <c r="Z769" s="207">
        <v>0.16373290514639452</v>
      </c>
    </row>
    <row r="770" spans="1:26" x14ac:dyDescent="0.25">
      <c r="A770" t="str">
        <f t="shared" si="20"/>
        <v>33. Reparatie en installatie van machines en apparaten</v>
      </c>
      <c r="B770">
        <v>33</v>
      </c>
      <c r="C770" s="41" t="s">
        <v>29</v>
      </c>
      <c r="D770" s="208"/>
      <c r="E770" s="50">
        <v>1038.0354002372001</v>
      </c>
      <c r="F770" s="50">
        <v>1131.0396360459199</v>
      </c>
      <c r="G770" s="50">
        <v>1215.7284057465786</v>
      </c>
      <c r="H770" s="50">
        <v>1245.8057803016866</v>
      </c>
      <c r="I770" s="50">
        <v>1340.154202651024</v>
      </c>
      <c r="J770" s="50">
        <v>1408.4248915632097</v>
      </c>
      <c r="K770" s="50">
        <v>1380.1226400835303</v>
      </c>
      <c r="L770" s="50">
        <v>1367.0232816738185</v>
      </c>
      <c r="M770" s="50">
        <v>1359.4644681327666</v>
      </c>
      <c r="N770" s="50">
        <v>1462.4338018144847</v>
      </c>
      <c r="O770" s="306">
        <v>1553.8195881857837</v>
      </c>
      <c r="P770" s="50">
        <v>1580.6605898946223</v>
      </c>
      <c r="Q770" s="50">
        <v>1597.4078590034555</v>
      </c>
      <c r="R770" s="50">
        <v>1613.040232931007</v>
      </c>
      <c r="S770" s="50">
        <v>1630.9270870989417</v>
      </c>
      <c r="T770" s="50">
        <v>1643.1265090175082</v>
      </c>
      <c r="U770" s="306">
        <v>1578.9758528418151</v>
      </c>
      <c r="V770" s="50">
        <v>1598.667274579182</v>
      </c>
      <c r="W770" s="50">
        <v>1608.1452779482795</v>
      </c>
      <c r="X770" s="50">
        <v>1616.4049224671735</v>
      </c>
      <c r="Y770" s="50">
        <v>1626.7700948823917</v>
      </c>
      <c r="Z770" s="50">
        <v>1631.4501439983135</v>
      </c>
    </row>
    <row r="771" spans="1:26" x14ac:dyDescent="0.25">
      <c r="A771" t="str">
        <f t="shared" ref="A771:A834" si="21">VLOOKUP(B771,$AT$3:$AU$70,2)</f>
        <v>35. Productie en distributie van elektriciteit, gas, stoom en gekoelde lucht</v>
      </c>
      <c r="B771">
        <v>35</v>
      </c>
      <c r="C771" s="41" t="s">
        <v>25</v>
      </c>
      <c r="D771" s="50">
        <v>9625</v>
      </c>
      <c r="E771" s="50">
        <v>9304</v>
      </c>
      <c r="F771" s="50">
        <v>9448</v>
      </c>
      <c r="G771" s="50">
        <v>9224</v>
      </c>
      <c r="H771" s="50">
        <v>9089</v>
      </c>
      <c r="I771" s="50">
        <v>9103</v>
      </c>
      <c r="J771" s="50">
        <v>9192</v>
      </c>
      <c r="K771" s="50">
        <v>9241</v>
      </c>
      <c r="L771" s="50">
        <v>9091</v>
      </c>
      <c r="M771" s="50">
        <v>9227</v>
      </c>
      <c r="N771" s="50">
        <v>9566.1244517606719</v>
      </c>
      <c r="O771" s="306">
        <v>9560.2567409923286</v>
      </c>
      <c r="P771" s="50">
        <v>9554.3926293857858</v>
      </c>
      <c r="Q771" s="50">
        <v>9548.5321147333652</v>
      </c>
      <c r="R771" s="50">
        <v>9542.6751948287583</v>
      </c>
      <c r="S771" s="50">
        <v>9536.8218674670006</v>
      </c>
      <c r="T771" s="50">
        <v>9530.9721304444829</v>
      </c>
      <c r="U771" s="306">
        <v>9454.3827785475114</v>
      </c>
      <c r="V771" s="50">
        <v>9343.9463571733268</v>
      </c>
      <c r="W771" s="50">
        <v>9234.7999410222856</v>
      </c>
      <c r="X771" s="50">
        <v>9126.9284615739216</v>
      </c>
      <c r="Y771" s="50">
        <v>9020.3170263227948</v>
      </c>
      <c r="Z771" s="50">
        <v>8914.9509167224878</v>
      </c>
    </row>
    <row r="772" spans="1:26" x14ac:dyDescent="0.25">
      <c r="A772" t="str">
        <f t="shared" si="21"/>
        <v>35. Productie en distributie van elektriciteit, gas, stoom en gekoelde lucht</v>
      </c>
      <c r="B772">
        <v>35</v>
      </c>
      <c r="C772" s="41" t="s">
        <v>154</v>
      </c>
      <c r="D772" s="206"/>
      <c r="E772" s="50">
        <v>-321</v>
      </c>
      <c r="F772" s="50">
        <v>144</v>
      </c>
      <c r="G772" s="50">
        <v>-224</v>
      </c>
      <c r="H772" s="50">
        <v>-135</v>
      </c>
      <c r="I772" s="50">
        <v>14</v>
      </c>
      <c r="J772" s="50">
        <v>89</v>
      </c>
      <c r="K772" s="50">
        <v>49</v>
      </c>
      <c r="L772" s="50">
        <v>-150</v>
      </c>
      <c r="M772" s="50">
        <v>136</v>
      </c>
      <c r="N772" s="50">
        <v>339.12445176067195</v>
      </c>
      <c r="O772" s="306">
        <v>-5.867710768343386</v>
      </c>
      <c r="P772" s="50">
        <v>-5.8641116065427923</v>
      </c>
      <c r="Q772" s="50">
        <v>-5.8605146524205338</v>
      </c>
      <c r="R772" s="50">
        <v>-5.8569199046069116</v>
      </c>
      <c r="S772" s="50">
        <v>-5.8533273617576924</v>
      </c>
      <c r="T772" s="50">
        <v>-5.8497370225177292</v>
      </c>
      <c r="U772" s="306">
        <v>-111.74167321316054</v>
      </c>
      <c r="V772" s="50">
        <v>-110.43642137418465</v>
      </c>
      <c r="W772" s="50">
        <v>-109.14641615104119</v>
      </c>
      <c r="X772" s="50">
        <v>-107.87147944836397</v>
      </c>
      <c r="Y772" s="50">
        <v>-106.61143525112675</v>
      </c>
      <c r="Z772" s="50">
        <v>-105.36610960030703</v>
      </c>
    </row>
    <row r="773" spans="1:26" x14ac:dyDescent="0.25">
      <c r="A773" t="str">
        <f t="shared" si="21"/>
        <v>35. Productie en distributie van elektriciteit, gas, stoom en gekoelde lucht</v>
      </c>
      <c r="B773">
        <v>35</v>
      </c>
      <c r="C773" s="41" t="s">
        <v>155</v>
      </c>
      <c r="D773" s="206"/>
      <c r="E773" s="207">
        <v>0.96664935064935065</v>
      </c>
      <c r="F773" s="207">
        <v>1.0154772141014616</v>
      </c>
      <c r="G773" s="207">
        <v>0.97629127857747666</v>
      </c>
      <c r="H773" s="207">
        <v>0.98536426712922809</v>
      </c>
      <c r="I773" s="207">
        <v>1.0015403234679283</v>
      </c>
      <c r="J773" s="207">
        <v>1.0097769965945294</v>
      </c>
      <c r="K773" s="207">
        <v>1.0053307223672758</v>
      </c>
      <c r="L773" s="207">
        <v>0.98376799047722108</v>
      </c>
      <c r="M773" s="207">
        <v>1.0149598504014961</v>
      </c>
      <c r="N773" s="207">
        <v>1.0367534899491353</v>
      </c>
      <c r="O773" s="307">
        <v>0.99938661567723353</v>
      </c>
      <c r="P773" s="207">
        <v>0.99938661567723397</v>
      </c>
      <c r="Q773" s="207">
        <v>0.99938661567723353</v>
      </c>
      <c r="R773" s="207">
        <v>0.99938661567723386</v>
      </c>
      <c r="S773" s="207">
        <v>0.99938661567723386</v>
      </c>
      <c r="T773" s="207">
        <v>0.99938661567723386</v>
      </c>
      <c r="U773" s="307">
        <v>0.98831902367812141</v>
      </c>
      <c r="V773" s="207">
        <v>0.98831902367812197</v>
      </c>
      <c r="W773" s="207">
        <v>0.98831902367812186</v>
      </c>
      <c r="X773" s="207">
        <v>0.98831902367812174</v>
      </c>
      <c r="Y773" s="207">
        <v>0.98831902367812119</v>
      </c>
      <c r="Z773" s="207">
        <v>0.9883190236781223</v>
      </c>
    </row>
    <row r="774" spans="1:26" x14ac:dyDescent="0.25">
      <c r="A774" t="str">
        <f t="shared" si="21"/>
        <v>35. Productie en distributie van elektriciteit, gas, stoom en gekoelde lucht</v>
      </c>
      <c r="B774">
        <v>35</v>
      </c>
      <c r="C774" s="41" t="s">
        <v>8</v>
      </c>
      <c r="D774" s="50">
        <v>5</v>
      </c>
      <c r="E774" s="50">
        <v>10</v>
      </c>
      <c r="F774" s="50">
        <v>9</v>
      </c>
      <c r="G774" s="50">
        <v>4</v>
      </c>
      <c r="H774" s="50">
        <v>2</v>
      </c>
      <c r="I774" s="50">
        <v>5</v>
      </c>
      <c r="J774" s="50">
        <v>7</v>
      </c>
      <c r="K774" s="50">
        <v>4</v>
      </c>
      <c r="L774" s="50">
        <v>12</v>
      </c>
      <c r="M774" s="50">
        <v>10</v>
      </c>
      <c r="N774" s="50">
        <v>9.0873142443152233</v>
      </c>
      <c r="O774" s="306">
        <v>8.7046410112421579</v>
      </c>
      <c r="P774" s="50">
        <v>8.6081936656429221</v>
      </c>
      <c r="Q774" s="50">
        <v>8.5928348857197108</v>
      </c>
      <c r="R774" s="50">
        <v>8.5746739830494878</v>
      </c>
      <c r="S774" s="50">
        <v>8.4819739355914106</v>
      </c>
      <c r="T774" s="50">
        <v>8.1108852951501724</v>
      </c>
      <c r="U774" s="306">
        <v>8.6082424666750157</v>
      </c>
      <c r="V774" s="50">
        <v>8.4185884926415824</v>
      </c>
      <c r="W774" s="50">
        <v>8.3105036609152947</v>
      </c>
      <c r="X774" s="50">
        <v>8.2011002603359433</v>
      </c>
      <c r="Y774" s="50">
        <v>8.0225986152724964</v>
      </c>
      <c r="Z774" s="50">
        <v>7.5866494317466922</v>
      </c>
    </row>
    <row r="775" spans="1:26" x14ac:dyDescent="0.25">
      <c r="A775" t="str">
        <f t="shared" si="21"/>
        <v>35. Productie en distributie van elektriciteit, gas, stoom en gekoelde lucht</v>
      </c>
      <c r="B775">
        <v>35</v>
      </c>
      <c r="C775" s="41" t="s">
        <v>9</v>
      </c>
      <c r="D775" s="50">
        <v>259</v>
      </c>
      <c r="E775" s="50">
        <v>193</v>
      </c>
      <c r="F775" s="50">
        <v>217</v>
      </c>
      <c r="G775" s="50">
        <v>182</v>
      </c>
      <c r="H775" s="50">
        <v>178</v>
      </c>
      <c r="I775" s="50">
        <v>156</v>
      </c>
      <c r="J775" s="50">
        <v>182</v>
      </c>
      <c r="K775" s="50">
        <v>186</v>
      </c>
      <c r="L775" s="50">
        <v>155</v>
      </c>
      <c r="M775" s="50">
        <v>188</v>
      </c>
      <c r="N775" s="50">
        <v>253.37570304737739</v>
      </c>
      <c r="O775" s="306">
        <v>242.70587290169311</v>
      </c>
      <c r="P775" s="50">
        <v>240.0166939714556</v>
      </c>
      <c r="Q775" s="50">
        <v>239.58845504889078</v>
      </c>
      <c r="R775" s="50">
        <v>239.08208635090926</v>
      </c>
      <c r="S775" s="50">
        <v>236.49739091001936</v>
      </c>
      <c r="T775" s="50">
        <v>226.15056646477538</v>
      </c>
      <c r="U775" s="306">
        <v>240.01805465905636</v>
      </c>
      <c r="V775" s="50">
        <v>234.73005561835942</v>
      </c>
      <c r="W775" s="50">
        <v>231.7163961925794</v>
      </c>
      <c r="X775" s="50">
        <v>228.665971964661</v>
      </c>
      <c r="Y775" s="50">
        <v>223.68892609642137</v>
      </c>
      <c r="Z775" s="50">
        <v>211.53363709693718</v>
      </c>
    </row>
    <row r="776" spans="1:26" x14ac:dyDescent="0.25">
      <c r="A776" t="str">
        <f t="shared" si="21"/>
        <v>35. Productie en distributie van elektriciteit, gas, stoom en gekoelde lucht</v>
      </c>
      <c r="B776">
        <v>35</v>
      </c>
      <c r="C776" s="41" t="s">
        <v>10</v>
      </c>
      <c r="D776" s="50">
        <v>1112</v>
      </c>
      <c r="E776" s="50">
        <v>895</v>
      </c>
      <c r="F776" s="50">
        <v>756</v>
      </c>
      <c r="G776" s="50">
        <v>656</v>
      </c>
      <c r="H776" s="50">
        <v>608</v>
      </c>
      <c r="I776" s="50">
        <v>584</v>
      </c>
      <c r="J776" s="50">
        <v>564</v>
      </c>
      <c r="K776" s="50">
        <v>587</v>
      </c>
      <c r="L776" s="50">
        <v>534</v>
      </c>
      <c r="M776" s="50">
        <v>526</v>
      </c>
      <c r="N776" s="50">
        <v>911.67143786350653</v>
      </c>
      <c r="O776" s="306">
        <v>873.28030851020583</v>
      </c>
      <c r="P776" s="50">
        <v>863.60437039729436</v>
      </c>
      <c r="Q776" s="50">
        <v>862.06352338793931</v>
      </c>
      <c r="R776" s="50">
        <v>860.24155753475884</v>
      </c>
      <c r="S776" s="50">
        <v>850.94156159712645</v>
      </c>
      <c r="T776" s="50">
        <v>813.71263946344811</v>
      </c>
      <c r="U776" s="306">
        <v>863.60926628907305</v>
      </c>
      <c r="V776" s="50">
        <v>844.58251024707158</v>
      </c>
      <c r="W776" s="50">
        <v>833.73905845241381</v>
      </c>
      <c r="X776" s="50">
        <v>822.76332317664423</v>
      </c>
      <c r="Y776" s="50">
        <v>804.85540813807313</v>
      </c>
      <c r="Z776" s="50">
        <v>761.11944740258718</v>
      </c>
    </row>
    <row r="777" spans="1:26" x14ac:dyDescent="0.25">
      <c r="A777" t="str">
        <f t="shared" si="21"/>
        <v>35. Productie en distributie van elektriciteit, gas, stoom en gekoelde lucht</v>
      </c>
      <c r="B777">
        <v>35</v>
      </c>
      <c r="C777" s="41" t="s">
        <v>11</v>
      </c>
      <c r="D777" s="50">
        <v>1755</v>
      </c>
      <c r="E777" s="50">
        <v>1693</v>
      </c>
      <c r="F777" s="50">
        <v>1620</v>
      </c>
      <c r="G777" s="50">
        <v>1476</v>
      </c>
      <c r="H777" s="50">
        <v>1271</v>
      </c>
      <c r="I777" s="50">
        <v>1169</v>
      </c>
      <c r="J777" s="50">
        <v>1055</v>
      </c>
      <c r="K777" s="50">
        <v>991</v>
      </c>
      <c r="L777" s="50">
        <v>868</v>
      </c>
      <c r="M777" s="50">
        <v>880</v>
      </c>
      <c r="N777" s="50">
        <v>825.12999735323945</v>
      </c>
      <c r="O777" s="306">
        <v>872.50308764759734</v>
      </c>
      <c r="P777" s="50">
        <v>946.9457023941568</v>
      </c>
      <c r="Q777" s="50">
        <v>1032.377647128352</v>
      </c>
      <c r="R777" s="50">
        <v>1109.4318976928587</v>
      </c>
      <c r="S777" s="50">
        <v>1218.9034508989732</v>
      </c>
      <c r="T777" s="50">
        <v>1201.8109092578575</v>
      </c>
      <c r="U777" s="306">
        <v>862.84065266941286</v>
      </c>
      <c r="V777" s="50">
        <v>926.08815542214495</v>
      </c>
      <c r="W777" s="50">
        <v>998.45724141232074</v>
      </c>
      <c r="X777" s="50">
        <v>1061.0971615923922</v>
      </c>
      <c r="Y777" s="50">
        <v>1152.8888454019002</v>
      </c>
      <c r="Z777" s="50">
        <v>1124.1335218043239</v>
      </c>
    </row>
    <row r="778" spans="1:26" x14ac:dyDescent="0.25">
      <c r="A778" t="str">
        <f t="shared" si="21"/>
        <v>35. Productie en distributie van elektriciteit, gas, stoom en gekoelde lucht</v>
      </c>
      <c r="B778">
        <v>35</v>
      </c>
      <c r="C778" s="41" t="s">
        <v>12</v>
      </c>
      <c r="D778" s="50">
        <v>1242</v>
      </c>
      <c r="E778" s="50">
        <v>1323</v>
      </c>
      <c r="F778" s="50">
        <v>1463</v>
      </c>
      <c r="G778" s="50">
        <v>1533</v>
      </c>
      <c r="H778" s="50">
        <v>1602</v>
      </c>
      <c r="I778" s="50">
        <v>1684</v>
      </c>
      <c r="J778" s="50">
        <v>1703</v>
      </c>
      <c r="K778" s="50">
        <v>1635</v>
      </c>
      <c r="L778" s="50">
        <v>1519</v>
      </c>
      <c r="M778" s="50">
        <v>1402</v>
      </c>
      <c r="N778" s="50">
        <v>1304.2702769899006</v>
      </c>
      <c r="O778" s="306">
        <v>1173.187567550375</v>
      </c>
      <c r="P778" s="50">
        <v>1059.221809642901</v>
      </c>
      <c r="Q778" s="50">
        <v>964.92198562386864</v>
      </c>
      <c r="R778" s="50">
        <v>919.02649924792581</v>
      </c>
      <c r="S778" s="50">
        <v>861.72310555908871</v>
      </c>
      <c r="T778" s="50">
        <v>911.19711161792918</v>
      </c>
      <c r="U778" s="306">
        <v>1160.1952369223732</v>
      </c>
      <c r="V778" s="50">
        <v>1035.8912547942446</v>
      </c>
      <c r="W778" s="50">
        <v>933.21794270147188</v>
      </c>
      <c r="X778" s="50">
        <v>878.98717515524265</v>
      </c>
      <c r="Y778" s="50">
        <v>815.05303434119105</v>
      </c>
      <c r="Z778" s="50">
        <v>852.30314540373161</v>
      </c>
    </row>
    <row r="779" spans="1:26" x14ac:dyDescent="0.25">
      <c r="A779" t="str">
        <f t="shared" si="21"/>
        <v>35. Productie en distributie van elektriciteit, gas, stoom en gekoelde lucht</v>
      </c>
      <c r="B779">
        <v>35</v>
      </c>
      <c r="C779" s="41" t="s">
        <v>13</v>
      </c>
      <c r="D779" s="50">
        <v>1260</v>
      </c>
      <c r="E779" s="50">
        <v>1187</v>
      </c>
      <c r="F779" s="50">
        <v>1166</v>
      </c>
      <c r="G779" s="50">
        <v>1120</v>
      </c>
      <c r="H779" s="50">
        <v>1140</v>
      </c>
      <c r="I779" s="50">
        <v>1235</v>
      </c>
      <c r="J779" s="50">
        <v>1347</v>
      </c>
      <c r="K779" s="50">
        <v>1478</v>
      </c>
      <c r="L779" s="50">
        <v>1583</v>
      </c>
      <c r="M779" s="50">
        <v>1695</v>
      </c>
      <c r="N779" s="50">
        <v>1719.8614248010676</v>
      </c>
      <c r="O779" s="306">
        <v>1767.4126668126639</v>
      </c>
      <c r="P779" s="50">
        <v>1713.0244188895367</v>
      </c>
      <c r="Q779" s="50">
        <v>1609.9288494046305</v>
      </c>
      <c r="R779" s="50">
        <v>1464.1763090290819</v>
      </c>
      <c r="S779" s="50">
        <v>1362.1124394717624</v>
      </c>
      <c r="T779" s="50">
        <v>1225.2164354170575</v>
      </c>
      <c r="U779" s="306">
        <v>1747.8396587460211</v>
      </c>
      <c r="V779" s="50">
        <v>1675.2931242748007</v>
      </c>
      <c r="W779" s="50">
        <v>1557.0320825115762</v>
      </c>
      <c r="X779" s="50">
        <v>1400.3863858723298</v>
      </c>
      <c r="Y779" s="50">
        <v>1288.3417767764795</v>
      </c>
      <c r="Z779" s="50">
        <v>1146.0262641220593</v>
      </c>
    </row>
    <row r="780" spans="1:26" x14ac:dyDescent="0.25">
      <c r="A780" t="str">
        <f t="shared" si="21"/>
        <v>35. Productie en distributie van elektriciteit, gas, stoom en gekoelde lucht</v>
      </c>
      <c r="B780">
        <v>35</v>
      </c>
      <c r="C780" s="41" t="s">
        <v>14</v>
      </c>
      <c r="D780" s="50">
        <v>1334</v>
      </c>
      <c r="E780" s="50">
        <v>1297</v>
      </c>
      <c r="F780" s="50">
        <v>1306</v>
      </c>
      <c r="G780" s="50">
        <v>1268</v>
      </c>
      <c r="H780" s="50">
        <v>1280</v>
      </c>
      <c r="I780" s="50">
        <v>1288</v>
      </c>
      <c r="J780" s="50">
        <v>1241</v>
      </c>
      <c r="K780" s="50">
        <v>1212</v>
      </c>
      <c r="L780" s="50">
        <v>1197</v>
      </c>
      <c r="M780" s="50">
        <v>1238</v>
      </c>
      <c r="N780" s="50">
        <v>1304.2702769899006</v>
      </c>
      <c r="O780" s="306">
        <v>1410.2671020163225</v>
      </c>
      <c r="P780" s="50">
        <v>1544.6984723958976</v>
      </c>
      <c r="Q780" s="50">
        <v>1672.0482905392146</v>
      </c>
      <c r="R780" s="50">
        <v>1770.1703593468574</v>
      </c>
      <c r="S780" s="50">
        <v>1796.1343459391762</v>
      </c>
      <c r="T780" s="50">
        <v>1845.7944044400945</v>
      </c>
      <c r="U780" s="306">
        <v>1394.6492613828357</v>
      </c>
      <c r="V780" s="50">
        <v>1510.6747465749402</v>
      </c>
      <c r="W780" s="50">
        <v>1617.1104908399971</v>
      </c>
      <c r="X780" s="50">
        <v>1693.049161236519</v>
      </c>
      <c r="Y780" s="50">
        <v>1698.8574860045617</v>
      </c>
      <c r="Z780" s="50">
        <v>1726.494033634013</v>
      </c>
    </row>
    <row r="781" spans="1:26" x14ac:dyDescent="0.25">
      <c r="A781" t="str">
        <f t="shared" si="21"/>
        <v>35. Productie en distributie van elektriciteit, gas, stoom en gekoelde lucht</v>
      </c>
      <c r="B781">
        <v>35</v>
      </c>
      <c r="C781" s="41" t="s">
        <v>15</v>
      </c>
      <c r="D781" s="50">
        <v>1363</v>
      </c>
      <c r="E781" s="50">
        <v>1393</v>
      </c>
      <c r="F781" s="50">
        <v>1432</v>
      </c>
      <c r="G781" s="50">
        <v>1399</v>
      </c>
      <c r="H781" s="50">
        <v>1354</v>
      </c>
      <c r="I781" s="50">
        <v>1340</v>
      </c>
      <c r="J781" s="50">
        <v>1339</v>
      </c>
      <c r="K781" s="50">
        <v>1342</v>
      </c>
      <c r="L781" s="50">
        <v>1305</v>
      </c>
      <c r="M781" s="50">
        <v>1364</v>
      </c>
      <c r="N781" s="50">
        <v>1332.938862784807</v>
      </c>
      <c r="O781" s="306">
        <v>1283.3433869708201</v>
      </c>
      <c r="P781" s="50">
        <v>1246.5345797813695</v>
      </c>
      <c r="Q781" s="50">
        <v>1241.2018650243792</v>
      </c>
      <c r="R781" s="50">
        <v>1277.2916805384459</v>
      </c>
      <c r="S781" s="50">
        <v>1345.8431623645151</v>
      </c>
      <c r="T781" s="50">
        <v>1455.1506229470265</v>
      </c>
      <c r="U781" s="306">
        <v>1269.1311484047408</v>
      </c>
      <c r="V781" s="50">
        <v>1219.0782499365937</v>
      </c>
      <c r="W781" s="50">
        <v>1200.4202082786794</v>
      </c>
      <c r="X781" s="50">
        <v>1221.6437796348073</v>
      </c>
      <c r="Y781" s="50">
        <v>1272.9536276282727</v>
      </c>
      <c r="Z781" s="50">
        <v>1361.0989731648606</v>
      </c>
    </row>
    <row r="782" spans="1:26" x14ac:dyDescent="0.25">
      <c r="A782" t="str">
        <f t="shared" si="21"/>
        <v>35. Productie en distributie van elektriciteit, gas, stoom en gekoelde lucht</v>
      </c>
      <c r="B782">
        <v>35</v>
      </c>
      <c r="C782" s="41" t="s">
        <v>16</v>
      </c>
      <c r="D782" s="50">
        <v>1131</v>
      </c>
      <c r="E782" s="50">
        <v>1119</v>
      </c>
      <c r="F782" s="50">
        <v>1217</v>
      </c>
      <c r="G782" s="50">
        <v>1271</v>
      </c>
      <c r="H782" s="50">
        <v>1276</v>
      </c>
      <c r="I782" s="50">
        <v>1221</v>
      </c>
      <c r="J782" s="50">
        <v>1322</v>
      </c>
      <c r="K782" s="50">
        <v>1360</v>
      </c>
      <c r="L782" s="50">
        <v>1389</v>
      </c>
      <c r="M782" s="50">
        <v>1353</v>
      </c>
      <c r="N782" s="50">
        <v>1320.1566123288715</v>
      </c>
      <c r="O782" s="306">
        <v>1313.9612954448235</v>
      </c>
      <c r="P782" s="50">
        <v>1311.2526644339264</v>
      </c>
      <c r="Q782" s="50">
        <v>1289.4657374141634</v>
      </c>
      <c r="R782" s="50">
        <v>1319.6379174416898</v>
      </c>
      <c r="S782" s="50">
        <v>1287.2247400854542</v>
      </c>
      <c r="T782" s="50">
        <v>1237.0733198203857</v>
      </c>
      <c r="U782" s="306">
        <v>1299.4099823769041</v>
      </c>
      <c r="V782" s="50">
        <v>1282.3708457916759</v>
      </c>
      <c r="W782" s="50">
        <v>1247.0982945586593</v>
      </c>
      <c r="X782" s="50">
        <v>1262.1451135838247</v>
      </c>
      <c r="Y782" s="50">
        <v>1217.5099211306449</v>
      </c>
      <c r="Z782" s="50">
        <v>1157.1167951858608</v>
      </c>
    </row>
    <row r="783" spans="1:26" x14ac:dyDescent="0.25">
      <c r="A783" t="str">
        <f t="shared" si="21"/>
        <v>35. Productie en distributie van elektriciteit, gas, stoom en gekoelde lucht</v>
      </c>
      <c r="B783">
        <v>35</v>
      </c>
      <c r="C783" s="41" t="s">
        <v>17</v>
      </c>
      <c r="D783" s="50">
        <v>159</v>
      </c>
      <c r="E783" s="50">
        <v>193</v>
      </c>
      <c r="F783" s="50">
        <v>259</v>
      </c>
      <c r="G783" s="50">
        <v>310</v>
      </c>
      <c r="H783" s="50">
        <v>371</v>
      </c>
      <c r="I783" s="50">
        <v>415</v>
      </c>
      <c r="J783" s="50">
        <v>425</v>
      </c>
      <c r="K783" s="50">
        <v>431</v>
      </c>
      <c r="L783" s="50">
        <v>516</v>
      </c>
      <c r="M783" s="50">
        <v>557</v>
      </c>
      <c r="N783" s="50">
        <v>568.41422772172666</v>
      </c>
      <c r="O783" s="306">
        <v>569.52931343277601</v>
      </c>
      <c r="P783" s="50">
        <v>561.96064610258338</v>
      </c>
      <c r="Q783" s="50">
        <v>553.9317034535195</v>
      </c>
      <c r="R783" s="50">
        <v>506.6095795634053</v>
      </c>
      <c r="S783" s="50">
        <v>500.82640173004313</v>
      </c>
      <c r="T783" s="50">
        <v>505.83953967254502</v>
      </c>
      <c r="U783" s="306">
        <v>563.2221266306625</v>
      </c>
      <c r="V783" s="50">
        <v>549.58282914552638</v>
      </c>
      <c r="W783" s="50">
        <v>535.73139838842962</v>
      </c>
      <c r="X783" s="50">
        <v>484.5380667602418</v>
      </c>
      <c r="Y783" s="50">
        <v>473.70213909189613</v>
      </c>
      <c r="Z783" s="50">
        <v>473.1452999965839</v>
      </c>
    </row>
    <row r="784" spans="1:26" x14ac:dyDescent="0.25">
      <c r="A784" t="str">
        <f t="shared" si="21"/>
        <v>35. Productie en distributie van elektriciteit, gas, stoom en gekoelde lucht</v>
      </c>
      <c r="B784">
        <v>35</v>
      </c>
      <c r="C784" s="41" t="s">
        <v>156</v>
      </c>
      <c r="D784" s="50">
        <v>5</v>
      </c>
      <c r="E784" s="50">
        <v>1</v>
      </c>
      <c r="F784" s="50">
        <v>3</v>
      </c>
      <c r="G784" s="50">
        <v>5</v>
      </c>
      <c r="H784" s="50">
        <v>7</v>
      </c>
      <c r="I784" s="50">
        <v>6</v>
      </c>
      <c r="J784" s="50">
        <v>7</v>
      </c>
      <c r="K784" s="50">
        <v>15</v>
      </c>
      <c r="L784" s="50">
        <v>13</v>
      </c>
      <c r="M784" s="50">
        <v>14</v>
      </c>
      <c r="N784" s="50">
        <v>16.948317635961317</v>
      </c>
      <c r="O784" s="306">
        <v>45.361498693808784</v>
      </c>
      <c r="P784" s="50">
        <v>58.525077711018909</v>
      </c>
      <c r="Q784" s="50">
        <v>74.411222822687009</v>
      </c>
      <c r="R784" s="50">
        <v>68.432634099780643</v>
      </c>
      <c r="S784" s="50">
        <v>68.133294975249271</v>
      </c>
      <c r="T784" s="50">
        <v>100.91569604821288</v>
      </c>
      <c r="U784" s="306">
        <v>44.859147999757191</v>
      </c>
      <c r="V784" s="50">
        <v>57.235996875325831</v>
      </c>
      <c r="W784" s="50">
        <v>71.966324025243608</v>
      </c>
      <c r="X784" s="50">
        <v>65.451222336921404</v>
      </c>
      <c r="Y784" s="50">
        <v>64.443263098081658</v>
      </c>
      <c r="Z784" s="50">
        <v>94.393149479784185</v>
      </c>
    </row>
    <row r="785" spans="1:26" x14ac:dyDescent="0.25">
      <c r="A785" t="str">
        <f t="shared" si="21"/>
        <v>35. Productie en distributie van elektriciteit, gas, stoom en gekoelde lucht</v>
      </c>
      <c r="B785">
        <v>35</v>
      </c>
      <c r="C785" s="41" t="s">
        <v>6</v>
      </c>
      <c r="D785" s="50">
        <v>1295</v>
      </c>
      <c r="E785" s="50">
        <v>1313</v>
      </c>
      <c r="F785" s="50">
        <v>1479</v>
      </c>
      <c r="G785" s="50">
        <v>1586</v>
      </c>
      <c r="H785" s="50">
        <v>1654</v>
      </c>
      <c r="I785" s="50">
        <v>1642</v>
      </c>
      <c r="J785" s="50">
        <v>1754</v>
      </c>
      <c r="K785" s="50">
        <v>1806</v>
      </c>
      <c r="L785" s="50">
        <v>1918</v>
      </c>
      <c r="M785" s="50">
        <v>1924</v>
      </c>
      <c r="N785" s="50">
        <v>1905.5191576865595</v>
      </c>
      <c r="O785" s="306">
        <v>1928.8521075714082</v>
      </c>
      <c r="P785" s="50">
        <v>1931.7383882475285</v>
      </c>
      <c r="Q785" s="50">
        <v>1917.8086636903699</v>
      </c>
      <c r="R785" s="50">
        <v>1894.6801311048757</v>
      </c>
      <c r="S785" s="50">
        <v>1856.1844367907468</v>
      </c>
      <c r="T785" s="50">
        <v>1843.8285555411435</v>
      </c>
      <c r="U785" s="306">
        <v>1907.4912570073238</v>
      </c>
      <c r="V785" s="50">
        <v>1889.1896718125281</v>
      </c>
      <c r="W785" s="50">
        <v>1854.7960169723326</v>
      </c>
      <c r="X785" s="50">
        <v>1812.1344026809877</v>
      </c>
      <c r="Y785" s="50">
        <v>1755.6553233206225</v>
      </c>
      <c r="Z785" s="50">
        <v>1724.6552446622288</v>
      </c>
    </row>
    <row r="786" spans="1:26" x14ac:dyDescent="0.25">
      <c r="A786" t="str">
        <f t="shared" si="21"/>
        <v>35. Productie en distributie van elektriciteit, gas, stoom en gekoelde lucht</v>
      </c>
      <c r="B786">
        <v>35</v>
      </c>
      <c r="C786" s="41" t="s">
        <v>157</v>
      </c>
      <c r="D786" s="207">
        <v>0.99671877557359367</v>
      </c>
      <c r="E786" s="206"/>
      <c r="F786" s="206"/>
      <c r="G786" s="206"/>
      <c r="H786" s="206"/>
      <c r="I786" s="206"/>
      <c r="J786" s="206"/>
      <c r="K786" s="206"/>
      <c r="L786" s="206"/>
      <c r="M786" s="206"/>
      <c r="N786" s="206"/>
      <c r="O786" s="308"/>
      <c r="P786" s="206"/>
      <c r="Q786" s="206"/>
      <c r="R786" s="206"/>
      <c r="S786" s="206"/>
      <c r="T786" s="206"/>
      <c r="U786" s="308"/>
      <c r="V786" s="206"/>
      <c r="W786" s="206"/>
      <c r="X786" s="206"/>
      <c r="Y786" s="206"/>
      <c r="Z786" s="206"/>
    </row>
    <row r="787" spans="1:26" x14ac:dyDescent="0.25">
      <c r="A787" t="str">
        <f t="shared" si="21"/>
        <v>35. Productie en distributie van elektriciteit, gas, stoom en gekoelde lucht</v>
      </c>
      <c r="B787">
        <v>35</v>
      </c>
      <c r="C787" s="41" t="s">
        <v>158</v>
      </c>
      <c r="D787" s="206"/>
      <c r="E787" s="207">
        <v>1.5034712462121513E-2</v>
      </c>
      <c r="F787" s="207">
        <v>-9.37921926393398E-3</v>
      </c>
      <c r="G787" s="207">
        <v>1.0213748498058506E-2</v>
      </c>
      <c r="H787" s="207">
        <v>5.6772542221827926E-3</v>
      </c>
      <c r="I787" s="207">
        <v>-2.4107739471673217E-3</v>
      </c>
      <c r="J787" s="207">
        <v>-6.5291105104678393E-3</v>
      </c>
      <c r="K787" s="207">
        <v>-4.3059733968410785E-3</v>
      </c>
      <c r="L787" s="207">
        <v>6.4753925481862984E-3</v>
      </c>
      <c r="M787" s="207">
        <v>-9.1205374139511908E-3</v>
      </c>
      <c r="N787" s="207">
        <v>-2.0017357187770812E-2</v>
      </c>
      <c r="O787" s="307">
        <v>-1.3339200518199257E-3</v>
      </c>
      <c r="P787" s="207">
        <v>-1.3339200518201477E-3</v>
      </c>
      <c r="Q787" s="207">
        <v>-1.3339200518199257E-3</v>
      </c>
      <c r="R787" s="207">
        <v>-1.3339200518200922E-3</v>
      </c>
      <c r="S787" s="207">
        <v>-1.3339200518200922E-3</v>
      </c>
      <c r="T787" s="207">
        <v>-1.3339200518200922E-3</v>
      </c>
      <c r="U787" s="307">
        <v>4.1998759477361314E-3</v>
      </c>
      <c r="V787" s="207">
        <v>4.1998759477358538E-3</v>
      </c>
      <c r="W787" s="207">
        <v>4.1998759477359093E-3</v>
      </c>
      <c r="X787" s="207">
        <v>4.1998759477359648E-3</v>
      </c>
      <c r="Y787" s="207">
        <v>4.1998759477362424E-3</v>
      </c>
      <c r="Z787" s="207">
        <v>4.1998759477356873E-3</v>
      </c>
    </row>
    <row r="788" spans="1:26" x14ac:dyDescent="0.25">
      <c r="A788" t="str">
        <f t="shared" si="21"/>
        <v>35. Productie en distributie van elektriciteit, gas, stoom en gekoelde lucht</v>
      </c>
      <c r="B788">
        <v>35</v>
      </c>
      <c r="C788" s="41" t="s">
        <v>159</v>
      </c>
      <c r="D788" s="208"/>
      <c r="E788" s="50">
        <v>1.6216588230815825</v>
      </c>
      <c r="F788" s="50">
        <v>2.9991783289026102</v>
      </c>
      <c r="G788" s="50">
        <v>2.8755972058702817</v>
      </c>
      <c r="H788" s="50">
        <v>1.2598972255055112</v>
      </c>
      <c r="I788" s="50">
        <v>0.61377255641405537</v>
      </c>
      <c r="J788" s="50">
        <v>1.5138397082186359</v>
      </c>
      <c r="K788" s="50">
        <v>2.1349375513014777</v>
      </c>
      <c r="L788" s="50">
        <v>1.2630897788095252</v>
      </c>
      <c r="M788" s="50">
        <v>3.602118176882926</v>
      </c>
      <c r="N788" s="50">
        <v>2.8927969496642421</v>
      </c>
      <c r="O788" s="306">
        <v>2.7985577570778437</v>
      </c>
      <c r="P788" s="50">
        <v>2.6807085096489187</v>
      </c>
      <c r="Q788" s="50">
        <v>2.6510062830152195</v>
      </c>
      <c r="R788" s="50">
        <v>2.6462763450447948</v>
      </c>
      <c r="S788" s="50">
        <v>2.6406834565766668</v>
      </c>
      <c r="T788" s="50">
        <v>2.6121352596154384</v>
      </c>
      <c r="U788" s="306">
        <v>2.8488451002897444</v>
      </c>
      <c r="V788" s="50">
        <v>2.6986575696592054</v>
      </c>
      <c r="W788" s="50">
        <v>2.6392016313974009</v>
      </c>
      <c r="X788" s="50">
        <v>2.6053173686767961</v>
      </c>
      <c r="Y788" s="50">
        <v>2.571019738671267</v>
      </c>
      <c r="Z788" s="50">
        <v>2.5150600212827308</v>
      </c>
    </row>
    <row r="789" spans="1:26" x14ac:dyDescent="0.25">
      <c r="A789" t="str">
        <f t="shared" si="21"/>
        <v>35. Productie en distributie van elektriciteit, gas, stoom en gekoelde lucht</v>
      </c>
      <c r="B789">
        <v>35</v>
      </c>
      <c r="C789" s="41" t="s">
        <v>160</v>
      </c>
      <c r="D789" s="208"/>
      <c r="E789" s="50">
        <v>59.62221730456239</v>
      </c>
      <c r="F789" s="50">
        <v>39.717022141274924</v>
      </c>
      <c r="G789" s="50">
        <v>48.907600453350597</v>
      </c>
      <c r="H789" s="50">
        <v>40.193635841374991</v>
      </c>
      <c r="I789" s="50">
        <v>37.870590215332321</v>
      </c>
      <c r="J789" s="50">
        <v>32.54749496574221</v>
      </c>
      <c r="K789" s="50">
        <v>38.376688414712646</v>
      </c>
      <c r="L789" s="50">
        <v>41.225466181909994</v>
      </c>
      <c r="M789" s="50">
        <v>31.937186007460351</v>
      </c>
      <c r="N789" s="50">
        <v>36.688113814151244</v>
      </c>
      <c r="O789" s="306">
        <v>54.180081312975638</v>
      </c>
      <c r="P789" s="50">
        <v>51.898519750694618</v>
      </c>
      <c r="Q789" s="50">
        <v>51.323484609783129</v>
      </c>
      <c r="R789" s="50">
        <v>51.231913005375525</v>
      </c>
      <c r="S789" s="50">
        <v>51.123634678365399</v>
      </c>
      <c r="T789" s="50">
        <v>50.57094155320609</v>
      </c>
      <c r="U789" s="306">
        <v>55.582210764883918</v>
      </c>
      <c r="V789" s="50">
        <v>52.65198652035933</v>
      </c>
      <c r="W789" s="50">
        <v>51.491975226184216</v>
      </c>
      <c r="X789" s="50">
        <v>50.830878477906182</v>
      </c>
      <c r="Y789" s="50">
        <v>50.161716753560619</v>
      </c>
      <c r="Z789" s="50">
        <v>49.069918253910103</v>
      </c>
    </row>
    <row r="790" spans="1:26" x14ac:dyDescent="0.25">
      <c r="A790" t="str">
        <f t="shared" si="21"/>
        <v>35. Productie en distributie van elektriciteit, gas, stoom en gekoelde lucht</v>
      </c>
      <c r="B790">
        <v>35</v>
      </c>
      <c r="C790" s="41" t="s">
        <v>161</v>
      </c>
      <c r="D790" s="208"/>
      <c r="E790" s="50">
        <v>161.47179865837816</v>
      </c>
      <c r="F790" s="50">
        <v>108.11109567284981</v>
      </c>
      <c r="G790" s="50">
        <v>106.13294097854057</v>
      </c>
      <c r="H790" s="50">
        <v>89.118251926880845</v>
      </c>
      <c r="I790" s="50">
        <v>77.679883097949087</v>
      </c>
      <c r="J790" s="50">
        <v>72.208463370062546</v>
      </c>
      <c r="K790" s="50">
        <v>70.989420120981507</v>
      </c>
      <c r="L790" s="50">
        <v>80.213040552667493</v>
      </c>
      <c r="M790" s="50">
        <v>64.642409950686115</v>
      </c>
      <c r="N790" s="50">
        <v>57.942257132418256</v>
      </c>
      <c r="O790" s="306">
        <v>117.45958351311452</v>
      </c>
      <c r="P790" s="50">
        <v>112.51327733618226</v>
      </c>
      <c r="Q790" s="50">
        <v>111.26663121605752</v>
      </c>
      <c r="R790" s="50">
        <v>111.06810876546881</v>
      </c>
      <c r="S790" s="50">
        <v>110.83336701377894</v>
      </c>
      <c r="T790" s="50">
        <v>109.6351572156658</v>
      </c>
      <c r="U790" s="306">
        <v>122.50458726887311</v>
      </c>
      <c r="V790" s="50">
        <v>116.04629950484043</v>
      </c>
      <c r="W790" s="50">
        <v>113.48960550392577</v>
      </c>
      <c r="X790" s="50">
        <v>112.03253168159844</v>
      </c>
      <c r="Y790" s="50">
        <v>110.55768244964119</v>
      </c>
      <c r="Z790" s="50">
        <v>108.15133115954511</v>
      </c>
    </row>
    <row r="791" spans="1:26" x14ac:dyDescent="0.25">
      <c r="A791" t="str">
        <f t="shared" si="21"/>
        <v>35. Productie en distributie van elektriciteit, gas, stoom en gekoelde lucht</v>
      </c>
      <c r="B791">
        <v>35</v>
      </c>
      <c r="C791" s="41" t="s">
        <v>162</v>
      </c>
      <c r="D791" s="208"/>
      <c r="E791" s="50">
        <v>165.23975074521726</v>
      </c>
      <c r="F791" s="50">
        <v>118.06943467704892</v>
      </c>
      <c r="G791" s="50">
        <v>144.71903906611078</v>
      </c>
      <c r="H791" s="50">
        <v>125.15925893126393</v>
      </c>
      <c r="I791" s="50">
        <v>97.496144720899949</v>
      </c>
      <c r="J791" s="50">
        <v>84.857571071059553</v>
      </c>
      <c r="K791" s="50">
        <v>78.927734274181475</v>
      </c>
      <c r="L791" s="50">
        <v>84.824034756464158</v>
      </c>
      <c r="M791" s="50">
        <v>60.758658290958394</v>
      </c>
      <c r="N791" s="50">
        <v>52.009438341024207</v>
      </c>
      <c r="O791" s="306">
        <v>64.182795935301087</v>
      </c>
      <c r="P791" s="50">
        <v>67.867715156442358</v>
      </c>
      <c r="Q791" s="50">
        <v>73.658239275665949</v>
      </c>
      <c r="R791" s="50">
        <v>80.303569214971546</v>
      </c>
      <c r="S791" s="50">
        <v>86.297239613324635</v>
      </c>
      <c r="T791" s="50">
        <v>94.812492219200465</v>
      </c>
      <c r="U791" s="306">
        <v>68.748897013768143</v>
      </c>
      <c r="V791" s="50">
        <v>71.890906111691208</v>
      </c>
      <c r="W791" s="50">
        <v>77.160616420458652</v>
      </c>
      <c r="X791" s="50">
        <v>83.190326715416248</v>
      </c>
      <c r="Y791" s="50">
        <v>88.409413932247901</v>
      </c>
      <c r="Z791" s="50">
        <v>96.057393083632633</v>
      </c>
    </row>
    <row r="792" spans="1:26" x14ac:dyDescent="0.25">
      <c r="A792" t="str">
        <f t="shared" si="21"/>
        <v>35. Productie en distributie van elektriciteit, gas, stoom en gekoelde lucht</v>
      </c>
      <c r="B792">
        <v>35</v>
      </c>
      <c r="C792" s="41" t="s">
        <v>163</v>
      </c>
      <c r="D792" s="208"/>
      <c r="E792" s="50">
        <v>76.44426352303762</v>
      </c>
      <c r="F792" s="50">
        <v>49.13012729662082</v>
      </c>
      <c r="G792" s="50">
        <v>82.993594401899514</v>
      </c>
      <c r="H792" s="50">
        <v>80.010134055063361</v>
      </c>
      <c r="I792" s="50">
        <v>70.654351838266351</v>
      </c>
      <c r="J792" s="50">
        <v>67.335587953769306</v>
      </c>
      <c r="K792" s="50">
        <v>71.881315025450036</v>
      </c>
      <c r="L792" s="50">
        <v>86.638660781429692</v>
      </c>
      <c r="M792" s="50">
        <v>56.801602404021835</v>
      </c>
      <c r="N792" s="50">
        <v>37.149154115181666</v>
      </c>
      <c r="O792" s="306">
        <v>58.927836270333408</v>
      </c>
      <c r="P792" s="50">
        <v>53.005428487223121</v>
      </c>
      <c r="Q792" s="50">
        <v>47.856376453395519</v>
      </c>
      <c r="R792" s="50">
        <v>43.595844960690165</v>
      </c>
      <c r="S792" s="50">
        <v>41.522255035026461</v>
      </c>
      <c r="T792" s="50">
        <v>38.933247939945367</v>
      </c>
      <c r="U792" s="306">
        <v>66.145401911479993</v>
      </c>
      <c r="V792" s="50">
        <v>58.838709733633635</v>
      </c>
      <c r="W792" s="50">
        <v>52.534696675820129</v>
      </c>
      <c r="X792" s="50">
        <v>47.327672017071613</v>
      </c>
      <c r="Y792" s="50">
        <v>44.577386298998142</v>
      </c>
      <c r="Z792" s="50">
        <v>41.334998954427888</v>
      </c>
    </row>
    <row r="793" spans="1:26" x14ac:dyDescent="0.25">
      <c r="A793" t="str">
        <f t="shared" si="21"/>
        <v>35. Productie en distributie van elektriciteit, gas, stoom en gekoelde lucht</v>
      </c>
      <c r="B793">
        <v>35</v>
      </c>
      <c r="C793" s="41" t="s">
        <v>164</v>
      </c>
      <c r="D793" s="208"/>
      <c r="E793" s="50">
        <v>60.640993821775346</v>
      </c>
      <c r="F793" s="50">
        <v>28.148329443114459</v>
      </c>
      <c r="G793" s="50">
        <v>50.495739189481945</v>
      </c>
      <c r="H793" s="50">
        <v>43.422752390624495</v>
      </c>
      <c r="I793" s="50">
        <v>34.97780657025509</v>
      </c>
      <c r="J793" s="50">
        <v>32.806478128766877</v>
      </c>
      <c r="K793" s="50">
        <v>38.776206209827699</v>
      </c>
      <c r="L793" s="50">
        <v>58.482173475603723</v>
      </c>
      <c r="M793" s="50">
        <v>37.948503906391494</v>
      </c>
      <c r="N793" s="50">
        <v>22.163316965582677</v>
      </c>
      <c r="O793" s="306">
        <v>54.621320390838143</v>
      </c>
      <c r="P793" s="50">
        <v>56.131506960199353</v>
      </c>
      <c r="Q793" s="50">
        <v>54.404182960448374</v>
      </c>
      <c r="R793" s="50">
        <v>51.129956298632997</v>
      </c>
      <c r="S793" s="50">
        <v>46.500980910948947</v>
      </c>
      <c r="T793" s="50">
        <v>43.259520151943981</v>
      </c>
      <c r="U793" s="306">
        <v>64.138682663193066</v>
      </c>
      <c r="V793" s="50">
        <v>65.182073161168034</v>
      </c>
      <c r="W793" s="50">
        <v>62.47659986799151</v>
      </c>
      <c r="X793" s="50">
        <v>58.066298363643718</v>
      </c>
      <c r="Y793" s="50">
        <v>52.224520367802668</v>
      </c>
      <c r="Z793" s="50">
        <v>48.046047891304887</v>
      </c>
    </row>
    <row r="794" spans="1:26" x14ac:dyDescent="0.25">
      <c r="A794" t="str">
        <f t="shared" si="21"/>
        <v>35. Productie en distributie van elektriciteit, gas, stoom en gekoelde lucht</v>
      </c>
      <c r="B794">
        <v>35</v>
      </c>
      <c r="C794" s="41" t="s">
        <v>165</v>
      </c>
      <c r="D794" s="208"/>
      <c r="E794" s="50">
        <v>54.086274376912115</v>
      </c>
      <c r="F794" s="50">
        <v>20.921260886279793</v>
      </c>
      <c r="G794" s="50">
        <v>46.654851300000594</v>
      </c>
      <c r="H794" s="50">
        <v>39.545084713320335</v>
      </c>
      <c r="I794" s="50">
        <v>29.566652360463742</v>
      </c>
      <c r="J794" s="50">
        <v>24.447026444185571</v>
      </c>
      <c r="K794" s="50">
        <v>26.31385090431073</v>
      </c>
      <c r="L794" s="50">
        <v>38.7659577461827</v>
      </c>
      <c r="M794" s="50">
        <v>19.61785287672463</v>
      </c>
      <c r="N794" s="50">
        <v>6.7995465280189036</v>
      </c>
      <c r="O794" s="306">
        <v>31.5317787344922</v>
      </c>
      <c r="P794" s="50">
        <v>34.094336888470046</v>
      </c>
      <c r="Q794" s="50">
        <v>37.344322953909277</v>
      </c>
      <c r="R794" s="50">
        <v>40.423106821345073</v>
      </c>
      <c r="S794" s="50">
        <v>42.79528643564533</v>
      </c>
      <c r="T794" s="50">
        <v>43.422986610016977</v>
      </c>
      <c r="U794" s="306">
        <v>38.749344375638785</v>
      </c>
      <c r="V794" s="50">
        <v>41.434467583877726</v>
      </c>
      <c r="W794" s="50">
        <v>44.881537996641811</v>
      </c>
      <c r="X794" s="50">
        <v>48.043701070634896</v>
      </c>
      <c r="Y794" s="50">
        <v>50.299808368743889</v>
      </c>
      <c r="Z794" s="50">
        <v>50.472371357145832</v>
      </c>
    </row>
    <row r="795" spans="1:26" x14ac:dyDescent="0.25">
      <c r="A795" t="str">
        <f t="shared" si="21"/>
        <v>35. Productie en distributie van elektriciteit, gas, stoom en gekoelde lucht</v>
      </c>
      <c r="B795">
        <v>35</v>
      </c>
      <c r="C795" s="41" t="s">
        <v>166</v>
      </c>
      <c r="D795" s="206"/>
      <c r="E795" s="50">
        <v>53.919841111995858</v>
      </c>
      <c r="F795" s="50">
        <v>21.098024557556435</v>
      </c>
      <c r="G795" s="50">
        <v>49.745838497356175</v>
      </c>
      <c r="H795" s="50">
        <v>42.252905442268649</v>
      </c>
      <c r="I795" s="50">
        <v>29.942615411832001</v>
      </c>
      <c r="J795" s="50">
        <v>24.114445734759936</v>
      </c>
      <c r="K795" s="50">
        <v>27.07323047488023</v>
      </c>
      <c r="L795" s="50">
        <v>41.602480549525673</v>
      </c>
      <c r="M795" s="50">
        <v>20.102778699806255</v>
      </c>
      <c r="N795" s="50">
        <v>6.1483777875412482</v>
      </c>
      <c r="O795" s="306">
        <v>30.912245795017682</v>
      </c>
      <c r="P795" s="50">
        <v>29.762074859585436</v>
      </c>
      <c r="Q795" s="50">
        <v>28.908440137821735</v>
      </c>
      <c r="R795" s="50">
        <v>28.784768907335831</v>
      </c>
      <c r="S795" s="50">
        <v>29.621729460452944</v>
      </c>
      <c r="T795" s="50">
        <v>31.211509993517222</v>
      </c>
      <c r="U795" s="306">
        <v>38.28845754154905</v>
      </c>
      <c r="V795" s="50">
        <v>36.455591060515744</v>
      </c>
      <c r="W795" s="50">
        <v>35.017829486196334</v>
      </c>
      <c r="X795" s="50">
        <v>34.481880197168259</v>
      </c>
      <c r="Y795" s="50">
        <v>35.091523920100791</v>
      </c>
      <c r="Z795" s="50">
        <v>36.565391170287917</v>
      </c>
    </row>
    <row r="796" spans="1:26" x14ac:dyDescent="0.25">
      <c r="A796" t="str">
        <f t="shared" si="21"/>
        <v>35. Productie en distributie van elektriciteit, gas, stoom en gekoelde lucht</v>
      </c>
      <c r="B796">
        <v>35</v>
      </c>
      <c r="C796" s="3" t="s">
        <v>167</v>
      </c>
      <c r="D796" s="206"/>
      <c r="E796" s="50">
        <v>99.493381586161803</v>
      </c>
      <c r="F796" s="50">
        <v>71.118559288831307</v>
      </c>
      <c r="G796" s="50">
        <v>101.19163609566363</v>
      </c>
      <c r="H796" s="50">
        <v>99.915766948400972</v>
      </c>
      <c r="I796" s="50">
        <v>89.988502669724866</v>
      </c>
      <c r="J796" s="50">
        <v>81.081198955688166</v>
      </c>
      <c r="K796" s="50">
        <v>90.727148623280712</v>
      </c>
      <c r="L796" s="50">
        <v>107.99769711614628</v>
      </c>
      <c r="M796" s="50">
        <v>88.637842469596322</v>
      </c>
      <c r="N796" s="50">
        <v>71.597136223533809</v>
      </c>
      <c r="O796" s="306">
        <v>94.524215189366856</v>
      </c>
      <c r="P796" s="50">
        <v>94.080625799406988</v>
      </c>
      <c r="Q796" s="50">
        <v>93.886685763693663</v>
      </c>
      <c r="R796" s="50">
        <v>92.326725256963755</v>
      </c>
      <c r="S796" s="50">
        <v>94.487076241854126</v>
      </c>
      <c r="T796" s="50">
        <v>92.166268147739402</v>
      </c>
      <c r="U796" s="306">
        <v>101.82969256945985</v>
      </c>
      <c r="V796" s="50">
        <v>100.22941050433818</v>
      </c>
      <c r="W796" s="50">
        <v>98.915104289515796</v>
      </c>
      <c r="X796" s="50">
        <v>96.194371753197785</v>
      </c>
      <c r="Y796" s="50">
        <v>97.355001439988058</v>
      </c>
      <c r="Z796" s="50">
        <v>93.912085741320482</v>
      </c>
    </row>
    <row r="797" spans="1:26" x14ac:dyDescent="0.25">
      <c r="A797" t="str">
        <f t="shared" si="21"/>
        <v>35. Productie en distributie van elektriciteit, gas, stoom en gekoelde lucht</v>
      </c>
      <c r="B797">
        <v>35</v>
      </c>
      <c r="C797" s="3" t="s">
        <v>168</v>
      </c>
      <c r="D797" s="206"/>
      <c r="E797" s="50">
        <v>46.06848413161272</v>
      </c>
      <c r="F797" s="50">
        <v>51.207717701407482</v>
      </c>
      <c r="G797" s="50">
        <v>73.793743855871796</v>
      </c>
      <c r="H797" s="50">
        <v>86.918245057568328</v>
      </c>
      <c r="I797" s="50">
        <v>101.02085418258352</v>
      </c>
      <c r="J797" s="50">
        <v>111.29265443882372</v>
      </c>
      <c r="K797" s="50">
        <v>114.91923842148434</v>
      </c>
      <c r="L797" s="50">
        <v>121.18839639209445</v>
      </c>
      <c r="M797" s="50">
        <v>137.04116032125569</v>
      </c>
      <c r="N797" s="50">
        <v>141.86056111260925</v>
      </c>
      <c r="O797" s="306">
        <v>155.3875460132509</v>
      </c>
      <c r="P797" s="50">
        <v>155.69237728555879</v>
      </c>
      <c r="Q797" s="50">
        <v>153.62332871908805</v>
      </c>
      <c r="R797" s="50">
        <v>151.4284545683833</v>
      </c>
      <c r="S797" s="50">
        <v>138.49199319074913</v>
      </c>
      <c r="T797" s="50">
        <v>136.91104435474583</v>
      </c>
      <c r="U797" s="306">
        <v>158.53303439270815</v>
      </c>
      <c r="V797" s="50">
        <v>157.0849363320045</v>
      </c>
      <c r="W797" s="50">
        <v>153.28088092338092</v>
      </c>
      <c r="X797" s="50">
        <v>149.41766068449897</v>
      </c>
      <c r="Y797" s="50">
        <v>135.13963278182317</v>
      </c>
      <c r="Z797" s="50">
        <v>132.11744858948117</v>
      </c>
    </row>
    <row r="798" spans="1:26" x14ac:dyDescent="0.25">
      <c r="A798" t="str">
        <f t="shared" si="21"/>
        <v>35. Productie en distributie van elektriciteit, gas, stoom en gekoelde lucht</v>
      </c>
      <c r="B798">
        <v>35</v>
      </c>
      <c r="C798" s="3" t="s">
        <v>169</v>
      </c>
      <c r="D798" s="206"/>
      <c r="E798" s="50">
        <v>2.1205557103851485</v>
      </c>
      <c r="F798" s="50">
        <v>0.39969721035097416</v>
      </c>
      <c r="G798" s="50">
        <v>1.2578705343388998</v>
      </c>
      <c r="H798" s="50">
        <v>2.0737684191854546</v>
      </c>
      <c r="I798" s="50">
        <v>2.8466595896741858</v>
      </c>
      <c r="J798" s="50">
        <v>2.4152839146266416</v>
      </c>
      <c r="K798" s="50">
        <v>2.8333931935264696</v>
      </c>
      <c r="L798" s="50">
        <v>6.2332773324464164</v>
      </c>
      <c r="M798" s="50">
        <v>5.1994265986124404</v>
      </c>
      <c r="N798" s="50">
        <v>5.4468270139799229</v>
      </c>
      <c r="O798" s="306">
        <v>6.9105495657592142</v>
      </c>
      <c r="P798" s="50">
        <v>18.495811314956331</v>
      </c>
      <c r="Q798" s="50">
        <v>23.863162058265608</v>
      </c>
      <c r="R798" s="50">
        <v>30.340618733380534</v>
      </c>
      <c r="S798" s="50">
        <v>27.902893963857114</v>
      </c>
      <c r="T798" s="50">
        <v>27.780840678010275</v>
      </c>
      <c r="U798" s="306">
        <v>7.004338098092302</v>
      </c>
      <c r="V798" s="50">
        <v>18.539222956027523</v>
      </c>
      <c r="W798" s="50">
        <v>23.654281333829697</v>
      </c>
      <c r="X798" s="50">
        <v>29.741976518076832</v>
      </c>
      <c r="Y798" s="50">
        <v>27.049439361962104</v>
      </c>
      <c r="Z798" s="50">
        <v>26.632873691576645</v>
      </c>
    </row>
    <row r="799" spans="1:26" x14ac:dyDescent="0.25">
      <c r="A799" t="str">
        <f t="shared" si="21"/>
        <v>35. Productie en distributie van elektriciteit, gas, stoom en gekoelde lucht</v>
      </c>
      <c r="B799">
        <v>35</v>
      </c>
      <c r="C799" s="3" t="s">
        <v>26</v>
      </c>
      <c r="D799" s="208"/>
      <c r="E799" s="50">
        <v>147.6824214281597</v>
      </c>
      <c r="F799" s="50">
        <v>122.72597420058977</v>
      </c>
      <c r="G799" s="50">
        <v>176.24325048587434</v>
      </c>
      <c r="H799" s="50">
        <v>188.90778042515475</v>
      </c>
      <c r="I799" s="50">
        <v>193.85601644198255</v>
      </c>
      <c r="J799" s="50">
        <v>194.78913730913854</v>
      </c>
      <c r="K799" s="50">
        <v>208.47978023829151</v>
      </c>
      <c r="L799" s="50">
        <v>235.41937084068715</v>
      </c>
      <c r="M799" s="50">
        <v>230.87842938946443</v>
      </c>
      <c r="N799" s="50">
        <v>218.90452435012295</v>
      </c>
      <c r="O799" s="306">
        <v>256.82231076837695</v>
      </c>
      <c r="P799" s="50">
        <v>268.26881439992212</v>
      </c>
      <c r="Q799" s="50">
        <v>271.37317654104731</v>
      </c>
      <c r="R799" s="50">
        <v>274.09579855872761</v>
      </c>
      <c r="S799" s="50">
        <v>260.88196339646038</v>
      </c>
      <c r="T799" s="50">
        <v>256.85815318049549</v>
      </c>
      <c r="U799" s="306">
        <v>267.3670650602603</v>
      </c>
      <c r="V799" s="50">
        <v>275.85356979237019</v>
      </c>
      <c r="W799" s="50">
        <v>275.8502665467264</v>
      </c>
      <c r="X799" s="50">
        <v>275.35400895577362</v>
      </c>
      <c r="Y799" s="50">
        <v>259.54407358377335</v>
      </c>
      <c r="Z799" s="50">
        <v>252.66240802237829</v>
      </c>
    </row>
    <row r="800" spans="1:26" x14ac:dyDescent="0.25">
      <c r="A800" t="str">
        <f t="shared" si="21"/>
        <v>35. Productie en distributie van elektriciteit, gas, stoom en gekoelde lucht</v>
      </c>
      <c r="B800">
        <v>35</v>
      </c>
      <c r="C800" s="3" t="s">
        <v>19</v>
      </c>
      <c r="D800" s="208"/>
      <c r="E800" s="50">
        <v>780.72921979312014</v>
      </c>
      <c r="F800" s="50">
        <v>510.92044720423752</v>
      </c>
      <c r="G800" s="50">
        <v>708.7684515784847</v>
      </c>
      <c r="H800" s="50">
        <v>649.86970095145682</v>
      </c>
      <c r="I800" s="50">
        <v>572.65783321339518</v>
      </c>
      <c r="J800" s="50">
        <v>534.62004468570319</v>
      </c>
      <c r="K800" s="50">
        <v>562.95316321393739</v>
      </c>
      <c r="L800" s="50">
        <v>668.43427466328012</v>
      </c>
      <c r="M800" s="50">
        <v>526.2895397023965</v>
      </c>
      <c r="N800" s="50">
        <v>440.69752598370542</v>
      </c>
      <c r="O800" s="306">
        <v>671.43651047752746</v>
      </c>
      <c r="P800" s="50">
        <v>676.22238234836823</v>
      </c>
      <c r="Q800" s="50">
        <v>678.7858604311441</v>
      </c>
      <c r="R800" s="50">
        <v>683.2793428775924</v>
      </c>
      <c r="S800" s="50">
        <v>672.21714000057966</v>
      </c>
      <c r="T800" s="50">
        <v>671.31614412360682</v>
      </c>
      <c r="U800" s="306">
        <v>724.37349169993615</v>
      </c>
      <c r="V800" s="50">
        <v>721.05226103811549</v>
      </c>
      <c r="W800" s="50">
        <v>715.54232935534219</v>
      </c>
      <c r="X800" s="50">
        <v>711.93261484788979</v>
      </c>
      <c r="Y800" s="50">
        <v>693.43714541353972</v>
      </c>
      <c r="Z800" s="50">
        <v>684.87491991391539</v>
      </c>
    </row>
    <row r="801" spans="1:26" x14ac:dyDescent="0.25">
      <c r="A801" t="str">
        <f t="shared" si="21"/>
        <v>35. Productie en distributie van elektriciteit, gas, stoom en gekoelde lucht</v>
      </c>
      <c r="B801">
        <v>35</v>
      </c>
      <c r="C801" s="3" t="s">
        <v>20</v>
      </c>
      <c r="D801" s="208"/>
      <c r="E801" s="207">
        <v>0.18915959296014695</v>
      </c>
      <c r="F801" s="207">
        <v>0.24020564233071448</v>
      </c>
      <c r="G801" s="207">
        <v>0.24866125191290098</v>
      </c>
      <c r="H801" s="207">
        <v>0.29068562536240716</v>
      </c>
      <c r="I801" s="207">
        <v>0.33851980222497724</v>
      </c>
      <c r="J801" s="207">
        <v>0.36435060609007425</v>
      </c>
      <c r="K801" s="207">
        <v>0.37033237196513197</v>
      </c>
      <c r="L801" s="207">
        <v>0.35219524157297033</v>
      </c>
      <c r="M801" s="207">
        <v>0.4386908953577538</v>
      </c>
      <c r="N801" s="207">
        <v>0.49672283469596068</v>
      </c>
      <c r="O801" s="307">
        <v>0.38249679122412367</v>
      </c>
      <c r="P801" s="207">
        <v>0.39671685144210234</v>
      </c>
      <c r="Q801" s="207">
        <v>0.39979202921033052</v>
      </c>
      <c r="R801" s="207">
        <v>0.40114749760235485</v>
      </c>
      <c r="S801" s="207">
        <v>0.38809180527029619</v>
      </c>
      <c r="T801" s="207">
        <v>0.38261876379543941</v>
      </c>
      <c r="U801" s="307">
        <v>0.36910111720517541</v>
      </c>
      <c r="V801" s="207">
        <v>0.38257084083644294</v>
      </c>
      <c r="W801" s="207">
        <v>0.38551215662566019</v>
      </c>
      <c r="X801" s="207">
        <v>0.38676976333582536</v>
      </c>
      <c r="Y801" s="207">
        <v>0.37428637231279421</v>
      </c>
      <c r="Z801" s="207">
        <v>0.3689175945501646</v>
      </c>
    </row>
    <row r="802" spans="1:26" x14ac:dyDescent="0.25">
      <c r="A802" t="str">
        <f t="shared" si="21"/>
        <v>35. Productie en distributie van elektriciteit, gas, stoom en gekoelde lucht</v>
      </c>
      <c r="B802">
        <v>35</v>
      </c>
      <c r="C802" s="3" t="s">
        <v>29</v>
      </c>
      <c r="D802" s="208"/>
      <c r="E802" s="50">
        <v>459.72921979312014</v>
      </c>
      <c r="F802" s="50">
        <v>510.92044720423752</v>
      </c>
      <c r="G802" s="50">
        <v>484.7684515784847</v>
      </c>
      <c r="H802" s="50">
        <v>514.86970095145682</v>
      </c>
      <c r="I802" s="50">
        <v>572.65783321339518</v>
      </c>
      <c r="J802" s="50">
        <v>534.62004468570319</v>
      </c>
      <c r="K802" s="50">
        <v>562.95316321393739</v>
      </c>
      <c r="L802" s="50">
        <v>518.43427466328012</v>
      </c>
      <c r="M802" s="50">
        <v>526.2895397023965</v>
      </c>
      <c r="N802" s="50">
        <v>440.69752598370542</v>
      </c>
      <c r="O802" s="306">
        <v>665.56879970918408</v>
      </c>
      <c r="P802" s="50">
        <v>670.35827074182544</v>
      </c>
      <c r="Q802" s="50">
        <v>672.92534577872357</v>
      </c>
      <c r="R802" s="50">
        <v>677.42242297298549</v>
      </c>
      <c r="S802" s="50">
        <v>666.36381263882197</v>
      </c>
      <c r="T802" s="50">
        <v>665.46640710108909</v>
      </c>
      <c r="U802" s="306">
        <v>612.63181848677561</v>
      </c>
      <c r="V802" s="50">
        <v>610.61583966393084</v>
      </c>
      <c r="W802" s="50">
        <v>606.395913204301</v>
      </c>
      <c r="X802" s="50">
        <v>604.06113539952582</v>
      </c>
      <c r="Y802" s="50">
        <v>586.82571016241297</v>
      </c>
      <c r="Z802" s="50">
        <v>579.50881031360836</v>
      </c>
    </row>
    <row r="803" spans="1:26" x14ac:dyDescent="0.25">
      <c r="A803" t="str">
        <f t="shared" si="21"/>
        <v>36. Winning, behandeling en distributie van water</v>
      </c>
      <c r="B803">
        <v>36</v>
      </c>
      <c r="C803" s="3" t="s">
        <v>25</v>
      </c>
      <c r="D803" s="50">
        <v>3318</v>
      </c>
      <c r="E803" s="50">
        <v>3186</v>
      </c>
      <c r="F803" s="50">
        <v>3183</v>
      </c>
      <c r="G803" s="50">
        <v>3219</v>
      </c>
      <c r="H803" s="50">
        <v>3241</v>
      </c>
      <c r="I803" s="50">
        <v>3309</v>
      </c>
      <c r="J803" s="50">
        <v>3422</v>
      </c>
      <c r="K803" s="50">
        <v>3476</v>
      </c>
      <c r="L803" s="50">
        <v>3559</v>
      </c>
      <c r="M803" s="50">
        <v>3573</v>
      </c>
      <c r="N803" s="50">
        <v>3566.6670867307398</v>
      </c>
      <c r="O803" s="306">
        <v>3592.5365340581889</v>
      </c>
      <c r="P803" s="50">
        <v>3618.5936154677538</v>
      </c>
      <c r="Q803" s="50">
        <v>3644.8396918910503</v>
      </c>
      <c r="R803" s="50">
        <v>3671.2761341306878</v>
      </c>
      <c r="S803" s="50">
        <v>3697.9043229318659</v>
      </c>
      <c r="T803" s="50">
        <v>3724.7256490544914</v>
      </c>
      <c r="U803" s="306">
        <v>3556.3869933003657</v>
      </c>
      <c r="V803" s="50">
        <v>3546.1365298630271</v>
      </c>
      <c r="W803" s="50">
        <v>3535.9156110171175</v>
      </c>
      <c r="X803" s="50">
        <v>3525.7241516071831</v>
      </c>
      <c r="Y803" s="50">
        <v>3515.5620667232047</v>
      </c>
      <c r="Z803" s="50">
        <v>3505.4292716999048</v>
      </c>
    </row>
    <row r="804" spans="1:26" x14ac:dyDescent="0.25">
      <c r="A804" t="str">
        <f t="shared" si="21"/>
        <v>36. Winning, behandeling en distributie van water</v>
      </c>
      <c r="B804">
        <v>36</v>
      </c>
      <c r="C804" s="3" t="s">
        <v>154</v>
      </c>
      <c r="D804" s="206"/>
      <c r="E804" s="50">
        <v>-132</v>
      </c>
      <c r="F804" s="50">
        <v>-3</v>
      </c>
      <c r="G804" s="50">
        <v>36</v>
      </c>
      <c r="H804" s="50">
        <v>22</v>
      </c>
      <c r="I804" s="50">
        <v>68</v>
      </c>
      <c r="J804" s="50">
        <v>113</v>
      </c>
      <c r="K804" s="50">
        <v>54</v>
      </c>
      <c r="L804" s="50">
        <v>83</v>
      </c>
      <c r="M804" s="50">
        <v>14</v>
      </c>
      <c r="N804" s="50">
        <v>-6.3329132692601888</v>
      </c>
      <c r="O804" s="306">
        <v>25.869447327449052</v>
      </c>
      <c r="P804" s="50">
        <v>26.057081409564944</v>
      </c>
      <c r="Q804" s="50">
        <v>26.246076423296472</v>
      </c>
      <c r="R804" s="50">
        <v>26.436442239637472</v>
      </c>
      <c r="S804" s="50">
        <v>26.628188801178112</v>
      </c>
      <c r="T804" s="50">
        <v>26.821326122625578</v>
      </c>
      <c r="U804" s="306">
        <v>-10.280093430374109</v>
      </c>
      <c r="V804" s="50">
        <v>-10.250463437338567</v>
      </c>
      <c r="W804" s="50">
        <v>-10.220918845909637</v>
      </c>
      <c r="X804" s="50">
        <v>-10.191459409934396</v>
      </c>
      <c r="Y804" s="50">
        <v>-10.162084883978423</v>
      </c>
      <c r="Z804" s="50">
        <v>-10.132795023299877</v>
      </c>
    </row>
    <row r="805" spans="1:26" x14ac:dyDescent="0.25">
      <c r="A805" t="str">
        <f t="shared" si="21"/>
        <v>36. Winning, behandeling en distributie van water</v>
      </c>
      <c r="B805">
        <v>36</v>
      </c>
      <c r="C805" s="3" t="s">
        <v>155</v>
      </c>
      <c r="D805" s="206"/>
      <c r="E805" s="207">
        <v>0.96021699819168171</v>
      </c>
      <c r="F805" s="207">
        <v>0.99905838041431261</v>
      </c>
      <c r="G805" s="207">
        <v>1.0113100848256362</v>
      </c>
      <c r="H805" s="207">
        <v>1.0068344206275242</v>
      </c>
      <c r="I805" s="207">
        <v>1.0209811786485652</v>
      </c>
      <c r="J805" s="207">
        <v>1.0341492898156543</v>
      </c>
      <c r="K805" s="207">
        <v>1.0157802454704852</v>
      </c>
      <c r="L805" s="207">
        <v>1.0238780207134637</v>
      </c>
      <c r="M805" s="207">
        <v>1.0039336892385502</v>
      </c>
      <c r="N805" s="207">
        <v>0.99822756415637837</v>
      </c>
      <c r="O805" s="307">
        <v>1.0072531152188811</v>
      </c>
      <c r="P805" s="207">
        <v>1.0072531152188815</v>
      </c>
      <c r="Q805" s="207">
        <v>1.0072531152188815</v>
      </c>
      <c r="R805" s="207">
        <v>1.0072531152188813</v>
      </c>
      <c r="S805" s="207">
        <v>1.0072531152188811</v>
      </c>
      <c r="T805" s="207">
        <v>1.0072531152188817</v>
      </c>
      <c r="U805" s="307">
        <v>0.99711773115337299</v>
      </c>
      <c r="V805" s="207">
        <v>0.9971177311533731</v>
      </c>
      <c r="W805" s="207">
        <v>0.9971177311533731</v>
      </c>
      <c r="X805" s="207">
        <v>0.99711773115337365</v>
      </c>
      <c r="Y805" s="207">
        <v>0.99711773115337277</v>
      </c>
      <c r="Z805" s="207">
        <v>0.99711773115337299</v>
      </c>
    </row>
    <row r="806" spans="1:26" x14ac:dyDescent="0.25">
      <c r="A806" t="str">
        <f t="shared" si="21"/>
        <v>36. Winning, behandeling en distributie van water</v>
      </c>
      <c r="B806">
        <v>36</v>
      </c>
      <c r="C806" s="3" t="s">
        <v>8</v>
      </c>
      <c r="D806" s="50">
        <v>4</v>
      </c>
      <c r="E806" s="50">
        <v>2</v>
      </c>
      <c r="F806" s="50">
        <v>1</v>
      </c>
      <c r="G806" s="50">
        <v>5</v>
      </c>
      <c r="H806" s="50">
        <v>7</v>
      </c>
      <c r="I806" s="50">
        <v>0</v>
      </c>
      <c r="J806" s="50">
        <v>2</v>
      </c>
      <c r="K806" s="50">
        <v>2</v>
      </c>
      <c r="L806" s="50">
        <v>4</v>
      </c>
      <c r="M806" s="50">
        <v>4</v>
      </c>
      <c r="N806" s="50">
        <v>2.5762873164880071</v>
      </c>
      <c r="O806" s="306">
        <v>2.6942129624600542</v>
      </c>
      <c r="P806" s="50">
        <v>2.893771718446764</v>
      </c>
      <c r="Q806" s="50">
        <v>2.9663226540404208</v>
      </c>
      <c r="R806" s="50">
        <v>2.918128439692556</v>
      </c>
      <c r="S806" s="50">
        <v>2.9065021088577603</v>
      </c>
      <c r="T806" s="50">
        <v>2.7555935793550561</v>
      </c>
      <c r="U806" s="306">
        <v>2.6671027130935103</v>
      </c>
      <c r="V806" s="50">
        <v>2.8358281394198785</v>
      </c>
      <c r="W806" s="50">
        <v>2.8776756912163055</v>
      </c>
      <c r="X806" s="50">
        <v>2.8024358673723206</v>
      </c>
      <c r="Y806" s="50">
        <v>2.7631835949314372</v>
      </c>
      <c r="Z806" s="50">
        <v>2.5933556734390755</v>
      </c>
    </row>
    <row r="807" spans="1:26" x14ac:dyDescent="0.25">
      <c r="A807" t="str">
        <f t="shared" si="21"/>
        <v>36. Winning, behandeling en distributie van water</v>
      </c>
      <c r="B807">
        <v>36</v>
      </c>
      <c r="C807" s="3" t="s">
        <v>9</v>
      </c>
      <c r="D807" s="50">
        <v>89</v>
      </c>
      <c r="E807" s="50">
        <v>73</v>
      </c>
      <c r="F807" s="50">
        <v>80</v>
      </c>
      <c r="G807" s="50">
        <v>77</v>
      </c>
      <c r="H807" s="50">
        <v>71</v>
      </c>
      <c r="I807" s="50">
        <v>67</v>
      </c>
      <c r="J807" s="50">
        <v>75</v>
      </c>
      <c r="K807" s="50">
        <v>60</v>
      </c>
      <c r="L807" s="50">
        <v>61</v>
      </c>
      <c r="M807" s="50">
        <v>54</v>
      </c>
      <c r="N807" s="50">
        <v>58.755972024420025</v>
      </c>
      <c r="O807" s="306">
        <v>61.445437563201878</v>
      </c>
      <c r="P807" s="50">
        <v>65.99666467554394</v>
      </c>
      <c r="Q807" s="50">
        <v>67.651294077631519</v>
      </c>
      <c r="R807" s="50">
        <v>66.55215506008507</v>
      </c>
      <c r="S807" s="50">
        <v>66.286999708465686</v>
      </c>
      <c r="T807" s="50">
        <v>62.84531163238789</v>
      </c>
      <c r="U807" s="306">
        <v>60.827148972810065</v>
      </c>
      <c r="V807" s="50">
        <v>64.675177244188831</v>
      </c>
      <c r="W807" s="50">
        <v>65.629571409352508</v>
      </c>
      <c r="X807" s="50">
        <v>63.913618007491301</v>
      </c>
      <c r="Y807" s="50">
        <v>63.018412955371808</v>
      </c>
      <c r="Z807" s="50">
        <v>59.145240681336332</v>
      </c>
    </row>
    <row r="808" spans="1:26" x14ac:dyDescent="0.25">
      <c r="A808" t="str">
        <f t="shared" si="21"/>
        <v>36. Winning, behandeling en distributie van water</v>
      </c>
      <c r="B808">
        <v>36</v>
      </c>
      <c r="C808" s="3" t="s">
        <v>10</v>
      </c>
      <c r="D808" s="50">
        <v>235</v>
      </c>
      <c r="E808" s="50">
        <v>222</v>
      </c>
      <c r="F808" s="50">
        <v>219</v>
      </c>
      <c r="G808" s="50">
        <v>239</v>
      </c>
      <c r="H808" s="50">
        <v>255</v>
      </c>
      <c r="I808" s="50">
        <v>264</v>
      </c>
      <c r="J808" s="50">
        <v>254</v>
      </c>
      <c r="K808" s="50">
        <v>260</v>
      </c>
      <c r="L808" s="50">
        <v>230</v>
      </c>
      <c r="M808" s="50">
        <v>210</v>
      </c>
      <c r="N808" s="50">
        <v>198.45722941204383</v>
      </c>
      <c r="O808" s="306">
        <v>207.54130820498739</v>
      </c>
      <c r="P808" s="50">
        <v>222.91376979518944</v>
      </c>
      <c r="Q808" s="50">
        <v>228.50253218866209</v>
      </c>
      <c r="R808" s="50">
        <v>224.79002303180079</v>
      </c>
      <c r="S808" s="50">
        <v>223.89442051459133</v>
      </c>
      <c r="T808" s="50">
        <v>212.26959572580239</v>
      </c>
      <c r="U808" s="306">
        <v>205.45294447959043</v>
      </c>
      <c r="V808" s="50">
        <v>218.4502450624087</v>
      </c>
      <c r="W808" s="50">
        <v>221.67385647175925</v>
      </c>
      <c r="X808" s="50">
        <v>215.87796294468066</v>
      </c>
      <c r="Y808" s="50">
        <v>212.85427176439586</v>
      </c>
      <c r="Z808" s="50">
        <v>199.77204348943584</v>
      </c>
    </row>
    <row r="809" spans="1:26" x14ac:dyDescent="0.25">
      <c r="A809" t="str">
        <f t="shared" si="21"/>
        <v>36. Winning, behandeling en distributie van water</v>
      </c>
      <c r="B809">
        <v>36</v>
      </c>
      <c r="C809" s="3" t="s">
        <v>11</v>
      </c>
      <c r="D809" s="50">
        <v>408</v>
      </c>
      <c r="E809" s="50">
        <v>374</v>
      </c>
      <c r="F809" s="50">
        <v>350</v>
      </c>
      <c r="G809" s="50">
        <v>306</v>
      </c>
      <c r="H809" s="50">
        <v>337</v>
      </c>
      <c r="I809" s="50">
        <v>323</v>
      </c>
      <c r="J809" s="50">
        <v>363</v>
      </c>
      <c r="K809" s="50">
        <v>382</v>
      </c>
      <c r="L809" s="50">
        <v>402</v>
      </c>
      <c r="M809" s="50">
        <v>424</v>
      </c>
      <c r="N809" s="50">
        <v>397.74003168767172</v>
      </c>
      <c r="O809" s="306">
        <v>360.84773684379661</v>
      </c>
      <c r="P809" s="50">
        <v>332.88854500656475</v>
      </c>
      <c r="Q809" s="50">
        <v>307.28423268365248</v>
      </c>
      <c r="R809" s="50">
        <v>301.33486062519523</v>
      </c>
      <c r="S809" s="50">
        <v>299.93251542669282</v>
      </c>
      <c r="T809" s="50">
        <v>307.43828821293812</v>
      </c>
      <c r="U809" s="306">
        <v>357.21674246232328</v>
      </c>
      <c r="V809" s="50">
        <v>326.22293500292358</v>
      </c>
      <c r="W809" s="50">
        <v>298.10120806762234</v>
      </c>
      <c r="X809" s="50">
        <v>289.38809204527513</v>
      </c>
      <c r="Y809" s="50">
        <v>285.14295712630849</v>
      </c>
      <c r="Z809" s="50">
        <v>289.33759860045416</v>
      </c>
    </row>
    <row r="810" spans="1:26" x14ac:dyDescent="0.25">
      <c r="A810" t="str">
        <f t="shared" si="21"/>
        <v>36. Winning, behandeling en distributie van water</v>
      </c>
      <c r="B810">
        <v>36</v>
      </c>
      <c r="C810" s="3" t="s">
        <v>12</v>
      </c>
      <c r="D810" s="50">
        <v>386</v>
      </c>
      <c r="E810" s="50">
        <v>399</v>
      </c>
      <c r="F810" s="50">
        <v>406</v>
      </c>
      <c r="G810" s="50">
        <v>443</v>
      </c>
      <c r="H810" s="50">
        <v>460</v>
      </c>
      <c r="I810" s="50">
        <v>485</v>
      </c>
      <c r="J810" s="50">
        <v>491</v>
      </c>
      <c r="K810" s="50">
        <v>491</v>
      </c>
      <c r="L810" s="50">
        <v>469</v>
      </c>
      <c r="M810" s="50">
        <v>471</v>
      </c>
      <c r="N810" s="50">
        <v>460.21228797369338</v>
      </c>
      <c r="O810" s="306">
        <v>488.93195701814955</v>
      </c>
      <c r="P810" s="50">
        <v>505.6917136481253</v>
      </c>
      <c r="Q810" s="50">
        <v>521.82722609799043</v>
      </c>
      <c r="R810" s="50">
        <v>518.85446934183949</v>
      </c>
      <c r="S810" s="50">
        <v>486.71979499366347</v>
      </c>
      <c r="T810" s="50">
        <v>441.57420050304677</v>
      </c>
      <c r="U810" s="306">
        <v>484.01212793903801</v>
      </c>
      <c r="V810" s="50">
        <v>495.56597097595011</v>
      </c>
      <c r="W810" s="50">
        <v>506.23269910022634</v>
      </c>
      <c r="X810" s="50">
        <v>498.28388464737924</v>
      </c>
      <c r="Y810" s="50">
        <v>462.71982695495637</v>
      </c>
      <c r="Z810" s="50">
        <v>415.5761454441066</v>
      </c>
    </row>
    <row r="811" spans="1:26" x14ac:dyDescent="0.25">
      <c r="A811" t="str">
        <f t="shared" si="21"/>
        <v>36. Winning, behandeling en distributie van water</v>
      </c>
      <c r="B811">
        <v>36</v>
      </c>
      <c r="C811" s="3" t="s">
        <v>13</v>
      </c>
      <c r="D811" s="50">
        <v>465</v>
      </c>
      <c r="E811" s="50">
        <v>444</v>
      </c>
      <c r="F811" s="50">
        <v>446</v>
      </c>
      <c r="G811" s="50">
        <v>402</v>
      </c>
      <c r="H811" s="50">
        <v>402</v>
      </c>
      <c r="I811" s="50">
        <v>423</v>
      </c>
      <c r="J811" s="50">
        <v>458</v>
      </c>
      <c r="K811" s="50">
        <v>492</v>
      </c>
      <c r="L811" s="50">
        <v>578</v>
      </c>
      <c r="M811" s="50">
        <v>590</v>
      </c>
      <c r="N811" s="50">
        <v>622.64015431734992</v>
      </c>
      <c r="O811" s="306">
        <v>620.10882353521401</v>
      </c>
      <c r="P811" s="50">
        <v>611.79667142250878</v>
      </c>
      <c r="Q811" s="50">
        <v>577.06569372548029</v>
      </c>
      <c r="R811" s="50">
        <v>576.36899778303393</v>
      </c>
      <c r="S811" s="50">
        <v>563.16793033298234</v>
      </c>
      <c r="T811" s="50">
        <v>598.31257335594103</v>
      </c>
      <c r="U811" s="306">
        <v>613.86904031292624</v>
      </c>
      <c r="V811" s="50">
        <v>599.54633095751103</v>
      </c>
      <c r="W811" s="50">
        <v>559.82039472570068</v>
      </c>
      <c r="X811" s="50">
        <v>553.51818318140477</v>
      </c>
      <c r="Y811" s="50">
        <v>535.3983338065201</v>
      </c>
      <c r="Z811" s="50">
        <v>563.0864138410883</v>
      </c>
    </row>
    <row r="812" spans="1:26" x14ac:dyDescent="0.25">
      <c r="A812" t="str">
        <f t="shared" si="21"/>
        <v>36. Winning, behandeling en distributie van water</v>
      </c>
      <c r="B812">
        <v>36</v>
      </c>
      <c r="C812" s="3" t="s">
        <v>14</v>
      </c>
      <c r="D812" s="50">
        <v>540</v>
      </c>
      <c r="E812" s="50">
        <v>493</v>
      </c>
      <c r="F812" s="50">
        <v>471</v>
      </c>
      <c r="G812" s="50">
        <v>502</v>
      </c>
      <c r="H812" s="50">
        <v>490</v>
      </c>
      <c r="I812" s="50">
        <v>479</v>
      </c>
      <c r="J812" s="50">
        <v>502</v>
      </c>
      <c r="K812" s="50">
        <v>497</v>
      </c>
      <c r="L812" s="50">
        <v>481</v>
      </c>
      <c r="M812" s="50">
        <v>496</v>
      </c>
      <c r="N812" s="50">
        <v>532.05538270261843</v>
      </c>
      <c r="O812" s="306">
        <v>576.74457014114307</v>
      </c>
      <c r="P812" s="50">
        <v>610.6678952759728</v>
      </c>
      <c r="Q812" s="50">
        <v>694.59434825205471</v>
      </c>
      <c r="R812" s="50">
        <v>721.9908889426539</v>
      </c>
      <c r="S812" s="50">
        <v>761.93308221521124</v>
      </c>
      <c r="T812" s="50">
        <v>758.83545889046172</v>
      </c>
      <c r="U812" s="306">
        <v>570.94113539593843</v>
      </c>
      <c r="V812" s="50">
        <v>598.44015691515392</v>
      </c>
      <c r="W812" s="50">
        <v>673.83676839692282</v>
      </c>
      <c r="X812" s="50">
        <v>693.36672627819269</v>
      </c>
      <c r="Y812" s="50">
        <v>724.36245162058594</v>
      </c>
      <c r="Z812" s="50">
        <v>714.15837853016069</v>
      </c>
    </row>
    <row r="813" spans="1:26" x14ac:dyDescent="0.25">
      <c r="A813" t="str">
        <f t="shared" si="21"/>
        <v>36. Winning, behandeling en distributie van water</v>
      </c>
      <c r="B813">
        <v>36</v>
      </c>
      <c r="C813" s="3" t="s">
        <v>15</v>
      </c>
      <c r="D813" s="50">
        <v>632</v>
      </c>
      <c r="E813" s="50">
        <v>592</v>
      </c>
      <c r="F813" s="50">
        <v>605</v>
      </c>
      <c r="G813" s="50">
        <v>586</v>
      </c>
      <c r="H813" s="50">
        <v>518</v>
      </c>
      <c r="I813" s="50">
        <v>521</v>
      </c>
      <c r="J813" s="50">
        <v>495</v>
      </c>
      <c r="K813" s="50">
        <v>486</v>
      </c>
      <c r="L813" s="50">
        <v>525</v>
      </c>
      <c r="M813" s="50">
        <v>523</v>
      </c>
      <c r="N813" s="50">
        <v>519.33335808633228</v>
      </c>
      <c r="O813" s="306">
        <v>521.57385946873342</v>
      </c>
      <c r="P813" s="50">
        <v>532.33229490692599</v>
      </c>
      <c r="Q813" s="50">
        <v>506.36212249551846</v>
      </c>
      <c r="R813" s="50">
        <v>536.37427762362051</v>
      </c>
      <c r="S813" s="50">
        <v>577.91925794764848</v>
      </c>
      <c r="T813" s="50">
        <v>625.91477985675317</v>
      </c>
      <c r="U813" s="306">
        <v>516.32557450006777</v>
      </c>
      <c r="V813" s="50">
        <v>521.67311325763615</v>
      </c>
      <c r="W813" s="50">
        <v>491.22976183095886</v>
      </c>
      <c r="X813" s="50">
        <v>515.10909989510924</v>
      </c>
      <c r="Y813" s="50">
        <v>549.42227906500932</v>
      </c>
      <c r="Z813" s="50">
        <v>589.06351705566033</v>
      </c>
    </row>
    <row r="814" spans="1:26" x14ac:dyDescent="0.25">
      <c r="A814" t="str">
        <f t="shared" si="21"/>
        <v>36. Winning, behandeling en distributie van water</v>
      </c>
      <c r="B814">
        <v>36</v>
      </c>
      <c r="C814" s="3" t="s">
        <v>16</v>
      </c>
      <c r="D814" s="50">
        <v>487</v>
      </c>
      <c r="E814" s="50">
        <v>514</v>
      </c>
      <c r="F814" s="50">
        <v>516</v>
      </c>
      <c r="G814" s="50">
        <v>550</v>
      </c>
      <c r="H814" s="50">
        <v>578</v>
      </c>
      <c r="I814" s="50">
        <v>592</v>
      </c>
      <c r="J814" s="50">
        <v>576</v>
      </c>
      <c r="K814" s="50">
        <v>596</v>
      </c>
      <c r="L814" s="50">
        <v>587</v>
      </c>
      <c r="M814" s="50">
        <v>545</v>
      </c>
      <c r="N814" s="50">
        <v>537.54628234489132</v>
      </c>
      <c r="O814" s="306">
        <v>510.23705343008817</v>
      </c>
      <c r="P814" s="50">
        <v>490.66981955877338</v>
      </c>
      <c r="Q814" s="50">
        <v>514.50424336708352</v>
      </c>
      <c r="R814" s="50">
        <v>511.54528312134744</v>
      </c>
      <c r="S814" s="50">
        <v>508.29860409254229</v>
      </c>
      <c r="T814" s="50">
        <v>509.51983264887997</v>
      </c>
      <c r="U814" s="306">
        <v>505.10284394209532</v>
      </c>
      <c r="V814" s="50">
        <v>480.84486851496024</v>
      </c>
      <c r="W814" s="50">
        <v>499.12855978374847</v>
      </c>
      <c r="X814" s="50">
        <v>491.2644795564338</v>
      </c>
      <c r="Y814" s="50">
        <v>483.23459318150196</v>
      </c>
      <c r="Z814" s="50">
        <v>479.52142094879213</v>
      </c>
    </row>
    <row r="815" spans="1:26" x14ac:dyDescent="0.25">
      <c r="A815" t="str">
        <f t="shared" si="21"/>
        <v>36. Winning, behandeling en distributie van water</v>
      </c>
      <c r="B815">
        <v>36</v>
      </c>
      <c r="C815" s="3" t="s">
        <v>17</v>
      </c>
      <c r="D815" s="50">
        <v>70</v>
      </c>
      <c r="E815" s="50">
        <v>72</v>
      </c>
      <c r="F815" s="50">
        <v>88</v>
      </c>
      <c r="G815" s="50">
        <v>109</v>
      </c>
      <c r="H815" s="50">
        <v>121</v>
      </c>
      <c r="I815" s="50">
        <v>151</v>
      </c>
      <c r="J815" s="50">
        <v>201</v>
      </c>
      <c r="K815" s="50">
        <v>206</v>
      </c>
      <c r="L815" s="50">
        <v>218</v>
      </c>
      <c r="M815" s="50">
        <v>250</v>
      </c>
      <c r="N815" s="50">
        <v>229.10473049485964</v>
      </c>
      <c r="O815" s="306">
        <v>219.48766203152553</v>
      </c>
      <c r="P815" s="50">
        <v>216.78110845098769</v>
      </c>
      <c r="Q815" s="50">
        <v>197.42594530125695</v>
      </c>
      <c r="R815" s="50">
        <v>175.73048147952753</v>
      </c>
      <c r="S815" s="50">
        <v>176.73340451756565</v>
      </c>
      <c r="T815" s="50">
        <v>166.42055788406202</v>
      </c>
      <c r="U815" s="306">
        <v>217.27908931160243</v>
      </c>
      <c r="V815" s="50">
        <v>212.44038136149658</v>
      </c>
      <c r="W815" s="50">
        <v>191.52597672912768</v>
      </c>
      <c r="X815" s="50">
        <v>168.76344357917304</v>
      </c>
      <c r="Y815" s="50">
        <v>168.01874753541287</v>
      </c>
      <c r="Z815" s="50">
        <v>156.62240658382646</v>
      </c>
    </row>
    <row r="816" spans="1:26" x14ac:dyDescent="0.25">
      <c r="A816" t="str">
        <f t="shared" si="21"/>
        <v>36. Winning, behandeling en distributie van water</v>
      </c>
      <c r="B816">
        <v>36</v>
      </c>
      <c r="C816" s="3" t="s">
        <v>156</v>
      </c>
      <c r="D816" s="50">
        <v>2</v>
      </c>
      <c r="E816" s="50">
        <v>1</v>
      </c>
      <c r="F816" s="50">
        <v>1</v>
      </c>
      <c r="G816" s="50">
        <v>0</v>
      </c>
      <c r="H816" s="50">
        <v>2</v>
      </c>
      <c r="I816" s="50">
        <v>4</v>
      </c>
      <c r="J816" s="50">
        <v>5</v>
      </c>
      <c r="K816" s="50">
        <v>4</v>
      </c>
      <c r="L816" s="50">
        <v>4</v>
      </c>
      <c r="M816" s="50">
        <v>6</v>
      </c>
      <c r="N816" s="50">
        <v>8.2453703703703702</v>
      </c>
      <c r="O816" s="306">
        <v>22.923912858890045</v>
      </c>
      <c r="P816" s="50">
        <v>25.961361008715475</v>
      </c>
      <c r="Q816" s="50">
        <v>26.655731047680224</v>
      </c>
      <c r="R816" s="50">
        <v>34.816568681891276</v>
      </c>
      <c r="S816" s="50">
        <v>30.111811073644567</v>
      </c>
      <c r="T816" s="50">
        <v>38.839456764862291</v>
      </c>
      <c r="U816" s="306">
        <v>22.693243270880277</v>
      </c>
      <c r="V816" s="50">
        <v>25.441522431378974</v>
      </c>
      <c r="W816" s="50">
        <v>25.859138810482303</v>
      </c>
      <c r="X816" s="50">
        <v>33.436225604669978</v>
      </c>
      <c r="Y816" s="50">
        <v>28.627009118210502</v>
      </c>
      <c r="Z816" s="50">
        <v>36.552750851604912</v>
      </c>
    </row>
    <row r="817" spans="1:26" x14ac:dyDescent="0.25">
      <c r="A817" t="str">
        <f t="shared" si="21"/>
        <v>36. Winning, behandeling en distributie van water</v>
      </c>
      <c r="B817">
        <v>36</v>
      </c>
      <c r="C817" s="3" t="s">
        <v>6</v>
      </c>
      <c r="D817" s="50">
        <v>559</v>
      </c>
      <c r="E817" s="50">
        <v>587</v>
      </c>
      <c r="F817" s="50">
        <v>605</v>
      </c>
      <c r="G817" s="50">
        <v>659</v>
      </c>
      <c r="H817" s="50">
        <v>701</v>
      </c>
      <c r="I817" s="50">
        <v>747</v>
      </c>
      <c r="J817" s="50">
        <v>782</v>
      </c>
      <c r="K817" s="50">
        <v>806</v>
      </c>
      <c r="L817" s="50">
        <v>809</v>
      </c>
      <c r="M817" s="50">
        <v>801</v>
      </c>
      <c r="N817" s="50">
        <v>774.89638321012126</v>
      </c>
      <c r="O817" s="306">
        <v>752.64862832050369</v>
      </c>
      <c r="P817" s="50">
        <v>733.4122890184766</v>
      </c>
      <c r="Q817" s="50">
        <v>738.58591971602061</v>
      </c>
      <c r="R817" s="50">
        <v>722.09233328276616</v>
      </c>
      <c r="S817" s="50">
        <v>715.14381968375255</v>
      </c>
      <c r="T817" s="50">
        <v>714.77984729780428</v>
      </c>
      <c r="U817" s="306">
        <v>745.07517652457807</v>
      </c>
      <c r="V817" s="50">
        <v>718.72677230783586</v>
      </c>
      <c r="W817" s="50">
        <v>716.51367532335837</v>
      </c>
      <c r="X817" s="50">
        <v>693.46414874027687</v>
      </c>
      <c r="Y817" s="50">
        <v>679.88034983512534</v>
      </c>
      <c r="Z817" s="50">
        <v>672.69657838422359</v>
      </c>
    </row>
    <row r="818" spans="1:26" x14ac:dyDescent="0.25">
      <c r="A818" t="str">
        <f t="shared" si="21"/>
        <v>36. Winning, behandeling en distributie van water</v>
      </c>
      <c r="B818">
        <v>36</v>
      </c>
      <c r="C818" s="3" t="s">
        <v>157</v>
      </c>
      <c r="D818" s="207">
        <v>1.0166952756199827</v>
      </c>
      <c r="E818" s="206"/>
      <c r="F818" s="206"/>
      <c r="G818" s="206"/>
      <c r="H818" s="206"/>
      <c r="I818" s="206"/>
      <c r="J818" s="206"/>
      <c r="K818" s="206"/>
      <c r="L818" s="206"/>
      <c r="M818" s="206"/>
      <c r="N818" s="206"/>
      <c r="O818" s="308"/>
      <c r="P818" s="206"/>
      <c r="Q818" s="206"/>
      <c r="R818" s="206"/>
      <c r="S818" s="206"/>
      <c r="T818" s="206"/>
      <c r="U818" s="308"/>
      <c r="V818" s="206"/>
      <c r="W818" s="206"/>
      <c r="X818" s="206"/>
      <c r="Y818" s="206"/>
      <c r="Z818" s="206"/>
    </row>
    <row r="819" spans="1:26" x14ac:dyDescent="0.25">
      <c r="A819" t="str">
        <f t="shared" si="21"/>
        <v>36. Winning, behandeling en distributie van water</v>
      </c>
      <c r="B819">
        <v>36</v>
      </c>
      <c r="C819" s="3" t="s">
        <v>158</v>
      </c>
      <c r="D819" s="206"/>
      <c r="E819" s="207">
        <v>2.8239138714150513E-2</v>
      </c>
      <c r="F819" s="207">
        <v>8.8184476028350667E-3</v>
      </c>
      <c r="G819" s="207">
        <v>2.6925953971732586E-3</v>
      </c>
      <c r="H819" s="207">
        <v>4.9304274962292949E-3</v>
      </c>
      <c r="I819" s="207">
        <v>-2.1429515142912248E-3</v>
      </c>
      <c r="J819" s="207">
        <v>-8.7270070978358039E-3</v>
      </c>
      <c r="K819" s="207">
        <v>4.5751507474878217E-4</v>
      </c>
      <c r="L819" s="207">
        <v>-3.5913725467404678E-3</v>
      </c>
      <c r="M819" s="207">
        <v>6.3807931907162718E-3</v>
      </c>
      <c r="N819" s="207">
        <v>9.2338557318021874E-3</v>
      </c>
      <c r="O819" s="307">
        <v>4.7210802005508423E-3</v>
      </c>
      <c r="P819" s="207">
        <v>4.7210802005506203E-3</v>
      </c>
      <c r="Q819" s="207">
        <v>4.7210802005506203E-3</v>
      </c>
      <c r="R819" s="207">
        <v>4.7210802005507313E-3</v>
      </c>
      <c r="S819" s="207">
        <v>4.7210802005508423E-3</v>
      </c>
      <c r="T819" s="207">
        <v>4.7210802005505093E-3</v>
      </c>
      <c r="U819" s="307">
        <v>9.7887722333048766E-3</v>
      </c>
      <c r="V819" s="207">
        <v>9.788772233304821E-3</v>
      </c>
      <c r="W819" s="207">
        <v>9.788772233304821E-3</v>
      </c>
      <c r="X819" s="207">
        <v>9.7887722333045435E-3</v>
      </c>
      <c r="Y819" s="207">
        <v>9.7887722333049876E-3</v>
      </c>
      <c r="Z819" s="207">
        <v>9.7887722333048766E-3</v>
      </c>
    </row>
    <row r="820" spans="1:26" x14ac:dyDescent="0.25">
      <c r="A820" t="str">
        <f t="shared" si="21"/>
        <v>36. Winning, behandeling en distributie van water</v>
      </c>
      <c r="B820">
        <v>36</v>
      </c>
      <c r="C820" s="3" t="s">
        <v>159</v>
      </c>
      <c r="D820" s="208"/>
      <c r="E820" s="50">
        <v>2.0731297150297623</v>
      </c>
      <c r="F820" s="50">
        <v>0.99772347529225036</v>
      </c>
      <c r="G820" s="50">
        <v>0.49273588544046337</v>
      </c>
      <c r="H820" s="50">
        <v>2.4748685876975971</v>
      </c>
      <c r="I820" s="50">
        <v>3.4153023697029923</v>
      </c>
      <c r="J820" s="50">
        <v>0</v>
      </c>
      <c r="K820" s="50">
        <v>0.98100161023607779</v>
      </c>
      <c r="L820" s="50">
        <v>0.97290383499309929</v>
      </c>
      <c r="M820" s="50">
        <v>1.9856963329360255</v>
      </c>
      <c r="N820" s="50">
        <v>1.9971085831003692</v>
      </c>
      <c r="O820" s="306">
        <v>1.2746551717093839</v>
      </c>
      <c r="P820" s="50">
        <v>1.3330005796743412</v>
      </c>
      <c r="Q820" s="50">
        <v>1.4317351419067499</v>
      </c>
      <c r="R820" s="50">
        <v>1.4676307598663474</v>
      </c>
      <c r="S820" s="50">
        <v>1.4437859797551298</v>
      </c>
      <c r="T820" s="50">
        <v>1.4380336855014044</v>
      </c>
      <c r="U820" s="306">
        <v>1.2877110024172354</v>
      </c>
      <c r="V820" s="50">
        <v>1.3331034493890308</v>
      </c>
      <c r="W820" s="50">
        <v>1.4174378271882371</v>
      </c>
      <c r="X820" s="50">
        <v>1.4383545753038709</v>
      </c>
      <c r="Y820" s="50">
        <v>1.4007472989866057</v>
      </c>
      <c r="Z820" s="50">
        <v>1.3811277547034357</v>
      </c>
    </row>
    <row r="821" spans="1:26" x14ac:dyDescent="0.25">
      <c r="A821" t="str">
        <f t="shared" si="21"/>
        <v>36. Winning, behandeling en distributie van water</v>
      </c>
      <c r="B821">
        <v>36</v>
      </c>
      <c r="C821" s="3" t="s">
        <v>160</v>
      </c>
      <c r="D821" s="208"/>
      <c r="E821" s="50">
        <v>16.05490952088704</v>
      </c>
      <c r="F821" s="50">
        <v>11.750923200837502</v>
      </c>
      <c r="G821" s="50">
        <v>12.387655879259384</v>
      </c>
      <c r="H821" s="50">
        <v>12.095431855414473</v>
      </c>
      <c r="I821" s="50">
        <v>10.650720762128726</v>
      </c>
      <c r="J821" s="50">
        <v>9.6095484317141278</v>
      </c>
      <c r="K821" s="50">
        <v>11.445796362623838</v>
      </c>
      <c r="L821" s="50">
        <v>8.9137038328097145</v>
      </c>
      <c r="M821" s="50">
        <v>9.6705676733414041</v>
      </c>
      <c r="N821" s="50">
        <v>8.7148957765700477</v>
      </c>
      <c r="O821" s="306">
        <v>9.2172951249830479</v>
      </c>
      <c r="P821" s="50">
        <v>9.6392028348771177</v>
      </c>
      <c r="Q821" s="50">
        <v>10.353172871111832</v>
      </c>
      <c r="R821" s="50">
        <v>10.612741507218766</v>
      </c>
      <c r="S821" s="50">
        <v>10.440314971514475</v>
      </c>
      <c r="T821" s="50">
        <v>10.398718942283097</v>
      </c>
      <c r="U821" s="306">
        <v>9.5150522962879194</v>
      </c>
      <c r="V821" s="50">
        <v>9.8504625754439914</v>
      </c>
      <c r="W821" s="50">
        <v>10.473619490021898</v>
      </c>
      <c r="X821" s="50">
        <v>10.628175870929512</v>
      </c>
      <c r="Y821" s="50">
        <v>10.350291159058608</v>
      </c>
      <c r="Z821" s="50">
        <v>10.205319974116279</v>
      </c>
    </row>
    <row r="822" spans="1:26" x14ac:dyDescent="0.25">
      <c r="A822" t="str">
        <f t="shared" si="21"/>
        <v>36. Winning, behandeling en distributie van water</v>
      </c>
      <c r="B822">
        <v>36</v>
      </c>
      <c r="C822" s="3" t="s">
        <v>161</v>
      </c>
      <c r="D822" s="208"/>
      <c r="E822" s="50">
        <v>27.098684490861068</v>
      </c>
      <c r="F822" s="50">
        <v>21.288214900824808</v>
      </c>
      <c r="G822" s="50">
        <v>19.658974688043998</v>
      </c>
      <c r="H822" s="50">
        <v>21.989156713877659</v>
      </c>
      <c r="I822" s="50">
        <v>21.657522503107238</v>
      </c>
      <c r="J822" s="50">
        <v>20.68371497621996</v>
      </c>
      <c r="K822" s="50">
        <v>22.233109555926902</v>
      </c>
      <c r="L822" s="50">
        <v>21.705590338652932</v>
      </c>
      <c r="M822" s="50">
        <v>21.494697265346488</v>
      </c>
      <c r="N822" s="50">
        <v>20.224736288944403</v>
      </c>
      <c r="O822" s="306">
        <v>18.21747911631476</v>
      </c>
      <c r="P822" s="50">
        <v>19.051356603124798</v>
      </c>
      <c r="Q822" s="50">
        <v>20.462479285909065</v>
      </c>
      <c r="R822" s="50">
        <v>20.975502482346773</v>
      </c>
      <c r="S822" s="50">
        <v>20.634710875839851</v>
      </c>
      <c r="T822" s="50">
        <v>20.552498601678138</v>
      </c>
      <c r="U822" s="306">
        <v>19.223199236648615</v>
      </c>
      <c r="V822" s="50">
        <v>19.900826476254277</v>
      </c>
      <c r="W822" s="50">
        <v>21.159786401182878</v>
      </c>
      <c r="X822" s="50">
        <v>21.472035668025189</v>
      </c>
      <c r="Y822" s="50">
        <v>20.910626963713945</v>
      </c>
      <c r="Z822" s="50">
        <v>20.617742606913644</v>
      </c>
    </row>
    <row r="823" spans="1:26" x14ac:dyDescent="0.25">
      <c r="A823" t="str">
        <f t="shared" si="21"/>
        <v>36. Winning, behandeling en distributie van water</v>
      </c>
      <c r="B823">
        <v>36</v>
      </c>
      <c r="C823" s="3" t="s">
        <v>162</v>
      </c>
      <c r="D823" s="208"/>
      <c r="E823" s="50">
        <v>35.009943139031272</v>
      </c>
      <c r="F823" s="50">
        <v>24.829109401813351</v>
      </c>
      <c r="G823" s="50">
        <v>21.091749296560273</v>
      </c>
      <c r="H823" s="50">
        <v>19.124991721589556</v>
      </c>
      <c r="I823" s="50">
        <v>18.678762156381644</v>
      </c>
      <c r="J823" s="50">
        <v>15.776139887794839</v>
      </c>
      <c r="K823" s="50">
        <v>21.063822970535284</v>
      </c>
      <c r="L823" s="50">
        <v>20.619662049099311</v>
      </c>
      <c r="M823" s="50">
        <v>25.708036133624951</v>
      </c>
      <c r="N823" s="50">
        <v>28.324642101144256</v>
      </c>
      <c r="O823" s="306">
        <v>24.775475420151391</v>
      </c>
      <c r="P823" s="50">
        <v>22.477431292636506</v>
      </c>
      <c r="Q823" s="50">
        <v>20.735835740407602</v>
      </c>
      <c r="R823" s="50">
        <v>19.140927106457696</v>
      </c>
      <c r="S823" s="50">
        <v>18.77033699870768</v>
      </c>
      <c r="T823" s="50">
        <v>18.682984038914618</v>
      </c>
      <c r="U823" s="306">
        <v>26.791099409842346</v>
      </c>
      <c r="V823" s="50">
        <v>24.061518820623114</v>
      </c>
      <c r="W823" s="50">
        <v>21.97382809155329</v>
      </c>
      <c r="X823" s="50">
        <v>20.079595874838049</v>
      </c>
      <c r="Y823" s="50">
        <v>19.492695037792185</v>
      </c>
      <c r="Z823" s="50">
        <v>19.206749891311308</v>
      </c>
    </row>
    <row r="824" spans="1:26" x14ac:dyDescent="0.25">
      <c r="A824" t="str">
        <f t="shared" si="21"/>
        <v>36. Winning, behandeling en distributie van water</v>
      </c>
      <c r="B824">
        <v>36</v>
      </c>
      <c r="C824" s="3" t="s">
        <v>163</v>
      </c>
      <c r="D824" s="208"/>
      <c r="E824" s="50">
        <v>22.847477505285809</v>
      </c>
      <c r="F824" s="50">
        <v>15.868096382877981</v>
      </c>
      <c r="G824" s="50">
        <v>13.659388043219252</v>
      </c>
      <c r="H824" s="50">
        <v>15.895568740931402</v>
      </c>
      <c r="I824" s="50">
        <v>13.251802361319578</v>
      </c>
      <c r="J824" s="50">
        <v>10.778742053372174</v>
      </c>
      <c r="K824" s="50">
        <v>15.42168770262715</v>
      </c>
      <c r="L824" s="50">
        <v>13.433683880475929</v>
      </c>
      <c r="M824" s="50">
        <v>17.508713021993913</v>
      </c>
      <c r="N824" s="50">
        <v>18.92716950026113</v>
      </c>
      <c r="O824" s="306">
        <v>16.416829749946409</v>
      </c>
      <c r="P824" s="50">
        <v>17.44132633445426</v>
      </c>
      <c r="Q824" s="50">
        <v>18.039185362635127</v>
      </c>
      <c r="R824" s="50">
        <v>18.6147761665746</v>
      </c>
      <c r="S824" s="50">
        <v>18.508731102526905</v>
      </c>
      <c r="T824" s="50">
        <v>17.362413432116927</v>
      </c>
      <c r="U824" s="306">
        <v>18.749043895086199</v>
      </c>
      <c r="V824" s="50">
        <v>19.718649131337013</v>
      </c>
      <c r="W824" s="50">
        <v>20.189352578239291</v>
      </c>
      <c r="X824" s="50">
        <v>20.623914972693157</v>
      </c>
      <c r="Y824" s="50">
        <v>20.300080353356044</v>
      </c>
      <c r="Z824" s="50">
        <v>18.851201007481745</v>
      </c>
    </row>
    <row r="825" spans="1:26" x14ac:dyDescent="0.25">
      <c r="A825" t="str">
        <f t="shared" si="21"/>
        <v>36. Winning, behandeling en distributie van water</v>
      </c>
      <c r="B825">
        <v>36</v>
      </c>
      <c r="C825" s="3" t="s">
        <v>164</v>
      </c>
      <c r="D825" s="208"/>
      <c r="E825" s="50">
        <v>25.157757707868786</v>
      </c>
      <c r="F825" s="50">
        <v>15.398814054734526</v>
      </c>
      <c r="G825" s="50">
        <v>12.736047998282938</v>
      </c>
      <c r="H825" s="50">
        <v>12.379185399133847</v>
      </c>
      <c r="I825" s="50">
        <v>9.5356870369045996</v>
      </c>
      <c r="J825" s="50">
        <v>7.2487644299781691</v>
      </c>
      <c r="K825" s="50">
        <v>12.05505514778606</v>
      </c>
      <c r="L825" s="50">
        <v>10.957919195709257</v>
      </c>
      <c r="M825" s="50">
        <v>18.637239631859654</v>
      </c>
      <c r="N825" s="50">
        <v>20.707478841796391</v>
      </c>
      <c r="O825" s="306">
        <v>19.043228851193902</v>
      </c>
      <c r="P825" s="50">
        <v>18.965808994719627</v>
      </c>
      <c r="Q825" s="50">
        <v>18.711584762905144</v>
      </c>
      <c r="R825" s="50">
        <v>17.649350096663106</v>
      </c>
      <c r="S825" s="50">
        <v>17.628041897730434</v>
      </c>
      <c r="T825" s="50">
        <v>17.224291919852575</v>
      </c>
      <c r="U825" s="306">
        <v>22.198577400500678</v>
      </c>
      <c r="V825" s="50">
        <v>21.885866677034237</v>
      </c>
      <c r="W825" s="50">
        <v>21.375228598191335</v>
      </c>
      <c r="X825" s="50">
        <v>19.95890608167111</v>
      </c>
      <c r="Y825" s="50">
        <v>19.734217503862293</v>
      </c>
      <c r="Z825" s="50">
        <v>19.088202504597056</v>
      </c>
    </row>
    <row r="826" spans="1:26" x14ac:dyDescent="0.25">
      <c r="A826" t="str">
        <f t="shared" si="21"/>
        <v>36. Winning, behandeling en distributie van water</v>
      </c>
      <c r="B826">
        <v>36</v>
      </c>
      <c r="C826" s="3" t="s">
        <v>165</v>
      </c>
      <c r="D826" s="208"/>
      <c r="E826" s="50">
        <v>28.303284445443573</v>
      </c>
      <c r="F826" s="50">
        <v>16.26544971101719</v>
      </c>
      <c r="G826" s="50">
        <v>12.654331752896162</v>
      </c>
      <c r="H826" s="50">
        <v>14.610598804923313</v>
      </c>
      <c r="I826" s="50">
        <v>10.795385747817901</v>
      </c>
      <c r="J826" s="50">
        <v>7.3992777289612786</v>
      </c>
      <c r="K826" s="50">
        <v>12.365196769340097</v>
      </c>
      <c r="L826" s="50">
        <v>10.229740291088026</v>
      </c>
      <c r="M826" s="50">
        <v>14.697024355558423</v>
      </c>
      <c r="N826" s="50">
        <v>16.570470538792289</v>
      </c>
      <c r="O826" s="306">
        <v>15.373969705571463</v>
      </c>
      <c r="P826" s="50">
        <v>16.665283046593384</v>
      </c>
      <c r="Q826" s="50">
        <v>17.645512154108346</v>
      </c>
      <c r="R826" s="50">
        <v>20.070603201954317</v>
      </c>
      <c r="S826" s="50">
        <v>20.862238058602664</v>
      </c>
      <c r="T826" s="50">
        <v>22.016384956294072</v>
      </c>
      <c r="U826" s="306">
        <v>18.070262529477422</v>
      </c>
      <c r="V826" s="50">
        <v>19.390944140206198</v>
      </c>
      <c r="W826" s="50">
        <v>20.324896796848545</v>
      </c>
      <c r="X826" s="50">
        <v>22.885601203949676</v>
      </c>
      <c r="Y826" s="50">
        <v>23.548899570205652</v>
      </c>
      <c r="Z826" s="50">
        <v>24.601611209703599</v>
      </c>
    </row>
    <row r="827" spans="1:26" x14ac:dyDescent="0.25">
      <c r="A827" t="str">
        <f t="shared" si="21"/>
        <v>36. Winning, behandeling en distributie van water</v>
      </c>
      <c r="B827">
        <v>36</v>
      </c>
      <c r="C827" s="3" t="s">
        <v>166</v>
      </c>
      <c r="D827" s="206"/>
      <c r="E827" s="50">
        <v>27.952421367160472</v>
      </c>
      <c r="F827" s="50">
        <v>14.686231636403466</v>
      </c>
      <c r="G827" s="50">
        <v>11.302592760209906</v>
      </c>
      <c r="H827" s="50">
        <v>12.259004911671639</v>
      </c>
      <c r="I827" s="50">
        <v>7.1724479391816143</v>
      </c>
      <c r="J827" s="50">
        <v>3.7836942539339327</v>
      </c>
      <c r="K827" s="50">
        <v>8.1412111351170804</v>
      </c>
      <c r="L827" s="50">
        <v>6.0254297304348121</v>
      </c>
      <c r="M827" s="50">
        <v>11.744338881461653</v>
      </c>
      <c r="N827" s="50">
        <v>13.191750251853543</v>
      </c>
      <c r="O827" s="306">
        <v>10.755630821859517</v>
      </c>
      <c r="P827" s="50">
        <v>10.802032627847312</v>
      </c>
      <c r="Q827" s="50">
        <v>11.024844734930896</v>
      </c>
      <c r="R827" s="50">
        <v>10.486990613896994</v>
      </c>
      <c r="S827" s="50">
        <v>11.108556041382228</v>
      </c>
      <c r="T827" s="50">
        <v>11.968971541193586</v>
      </c>
      <c r="U827" s="306">
        <v>13.387452342977021</v>
      </c>
      <c r="V827" s="50">
        <v>13.309917251513811</v>
      </c>
      <c r="W827" s="50">
        <v>13.447766898863575</v>
      </c>
      <c r="X827" s="50">
        <v>12.662993669801207</v>
      </c>
      <c r="Y827" s="50">
        <v>13.27855878869469</v>
      </c>
      <c r="Z827" s="50">
        <v>14.163089011374275</v>
      </c>
    </row>
    <row r="828" spans="1:26" x14ac:dyDescent="0.25">
      <c r="A828" t="str">
        <f t="shared" si="21"/>
        <v>36. Winning, behandeling en distributie van water</v>
      </c>
      <c r="B828">
        <v>36</v>
      </c>
      <c r="C828" s="3" t="s">
        <v>167</v>
      </c>
      <c r="D828" s="206"/>
      <c r="E828" s="50">
        <v>41.457427064397336</v>
      </c>
      <c r="F828" s="50">
        <v>33.773652881926019</v>
      </c>
      <c r="G828" s="50">
        <v>30.744128135562988</v>
      </c>
      <c r="H828" s="50">
        <v>34.000711674945244</v>
      </c>
      <c r="I828" s="50">
        <v>31.643243928497959</v>
      </c>
      <c r="J828" s="50">
        <v>28.511928377709069</v>
      </c>
      <c r="K828" s="50">
        <v>33.031620490260792</v>
      </c>
      <c r="L828" s="50">
        <v>31.765414734876142</v>
      </c>
      <c r="M828" s="50">
        <v>37.139396941196331</v>
      </c>
      <c r="N828" s="50">
        <v>36.036982684469336</v>
      </c>
      <c r="O828" s="306">
        <v>33.118295517575199</v>
      </c>
      <c r="P828" s="50">
        <v>31.435770415527646</v>
      </c>
      <c r="Q828" s="50">
        <v>30.230230622777434</v>
      </c>
      <c r="R828" s="50">
        <v>31.69867253578153</v>
      </c>
      <c r="S828" s="50">
        <v>31.516370614883602</v>
      </c>
      <c r="T828" s="50">
        <v>31.316342302795331</v>
      </c>
      <c r="U828" s="306">
        <v>35.842414529850956</v>
      </c>
      <c r="V828" s="50">
        <v>33.679156767311682</v>
      </c>
      <c r="W828" s="50">
        <v>32.061687835852382</v>
      </c>
      <c r="X828" s="50">
        <v>33.280804520527333</v>
      </c>
      <c r="Y828" s="50">
        <v>32.756444790656758</v>
      </c>
      <c r="Z828" s="50">
        <v>32.221029468235685</v>
      </c>
    </row>
    <row r="829" spans="1:26" x14ac:dyDescent="0.25">
      <c r="A829" t="str">
        <f t="shared" si="21"/>
        <v>36. Winning, behandeling en distributie van water</v>
      </c>
      <c r="B829">
        <v>36</v>
      </c>
      <c r="C829" s="3" t="s">
        <v>168</v>
      </c>
      <c r="D829" s="206"/>
      <c r="E829" s="50">
        <v>21.095918192601765</v>
      </c>
      <c r="F829" s="50">
        <v>20.300368952375674</v>
      </c>
      <c r="G829" s="50">
        <v>24.272487058805364</v>
      </c>
      <c r="H829" s="50">
        <v>30.308708805726479</v>
      </c>
      <c r="I829" s="50">
        <v>32.789568529570175</v>
      </c>
      <c r="J829" s="50">
        <v>39.925021226431014</v>
      </c>
      <c r="K829" s="50">
        <v>54.991315887236752</v>
      </c>
      <c r="L829" s="50">
        <v>55.525188218484509</v>
      </c>
      <c r="M829" s="50">
        <v>60.933597332851122</v>
      </c>
      <c r="N829" s="50">
        <v>70.591244227990657</v>
      </c>
      <c r="O829" s="306">
        <v>63.657253714731318</v>
      </c>
      <c r="P829" s="50">
        <v>60.985130071364878</v>
      </c>
      <c r="Q829" s="50">
        <v>60.233108200857593</v>
      </c>
      <c r="R829" s="50">
        <v>54.85523351162211</v>
      </c>
      <c r="S829" s="50">
        <v>48.827101128779034</v>
      </c>
      <c r="T829" s="50">
        <v>49.105765502713297</v>
      </c>
      <c r="U829" s="306">
        <v>64.818285932126386</v>
      </c>
      <c r="V829" s="50">
        <v>61.472576789013353</v>
      </c>
      <c r="W829" s="50">
        <v>60.103610051510522</v>
      </c>
      <c r="X829" s="50">
        <v>54.186508922114577</v>
      </c>
      <c r="Y829" s="50">
        <v>47.74653546950902</v>
      </c>
      <c r="Z829" s="50">
        <v>47.535846144182948</v>
      </c>
    </row>
    <row r="830" spans="1:26" x14ac:dyDescent="0.25">
      <c r="A830" t="str">
        <f t="shared" si="21"/>
        <v>36. Winning, behandeling en distributie van water</v>
      </c>
      <c r="B830">
        <v>36</v>
      </c>
      <c r="C830" s="3" t="s">
        <v>169</v>
      </c>
      <c r="D830" s="206"/>
      <c r="E830" s="50">
        <v>0.73755275850278224</v>
      </c>
      <c r="F830" s="50">
        <v>0.34935568814007567</v>
      </c>
      <c r="G830" s="50">
        <v>0.34322983593441386</v>
      </c>
      <c r="H830" s="50">
        <v>0</v>
      </c>
      <c r="I830" s="50">
        <v>0.67678857804589876</v>
      </c>
      <c r="J830" s="50">
        <v>1.3272409337576192</v>
      </c>
      <c r="K830" s="50">
        <v>1.704973778059947</v>
      </c>
      <c r="L830" s="50">
        <v>1.3477834719620005</v>
      </c>
      <c r="M830" s="50">
        <v>1.3876721349118275</v>
      </c>
      <c r="N830" s="50">
        <v>2.0986265776142567</v>
      </c>
      <c r="O830" s="306">
        <v>2.8467827279352154</v>
      </c>
      <c r="P830" s="50">
        <v>7.9146716583998353</v>
      </c>
      <c r="Q830" s="50">
        <v>8.9633759059366742</v>
      </c>
      <c r="R830" s="50">
        <v>9.2031129395602811</v>
      </c>
      <c r="S830" s="50">
        <v>12.020710036961763</v>
      </c>
      <c r="T830" s="50">
        <v>10.396353325660145</v>
      </c>
      <c r="U830" s="306">
        <v>2.8885677256682478</v>
      </c>
      <c r="V830" s="50">
        <v>7.9500334319194979</v>
      </c>
      <c r="W830" s="50">
        <v>8.9128271121973892</v>
      </c>
      <c r="X830" s="50">
        <v>9.0591289931563228</v>
      </c>
      <c r="Y830" s="50">
        <v>11.713579598180459</v>
      </c>
      <c r="Z830" s="50">
        <v>10.028785961928735</v>
      </c>
    </row>
    <row r="831" spans="1:26" x14ac:dyDescent="0.25">
      <c r="A831" t="str">
        <f t="shared" si="21"/>
        <v>36. Winning, behandeling en distributie van water</v>
      </c>
      <c r="B831">
        <v>36</v>
      </c>
      <c r="C831" s="3" t="s">
        <v>26</v>
      </c>
      <c r="D831" s="208"/>
      <c r="E831" s="50">
        <v>63.290898015501881</v>
      </c>
      <c r="F831" s="50">
        <v>54.423377522441768</v>
      </c>
      <c r="G831" s="50">
        <v>55.359845030302772</v>
      </c>
      <c r="H831" s="50">
        <v>64.309420480671719</v>
      </c>
      <c r="I831" s="50">
        <v>65.109601036114029</v>
      </c>
      <c r="J831" s="50">
        <v>69.764190537897704</v>
      </c>
      <c r="K831" s="50">
        <v>89.727910155557495</v>
      </c>
      <c r="L831" s="50">
        <v>88.638386425322651</v>
      </c>
      <c r="M831" s="50">
        <v>99.460666408959284</v>
      </c>
      <c r="N831" s="50">
        <v>108.72685349007425</v>
      </c>
      <c r="O831" s="306">
        <v>99.622331960241738</v>
      </c>
      <c r="P831" s="50">
        <v>100.33557214529236</v>
      </c>
      <c r="Q831" s="50">
        <v>99.4267147295717</v>
      </c>
      <c r="R831" s="50">
        <v>95.757018986963928</v>
      </c>
      <c r="S831" s="50">
        <v>92.364181780624392</v>
      </c>
      <c r="T831" s="50">
        <v>90.818461131168775</v>
      </c>
      <c r="U831" s="306">
        <v>103.54926818764559</v>
      </c>
      <c r="V831" s="50">
        <v>103.10176698824453</v>
      </c>
      <c r="W831" s="50">
        <v>101.07812499956029</v>
      </c>
      <c r="X831" s="50">
        <v>96.526442435798231</v>
      </c>
      <c r="Y831" s="50">
        <v>92.21655985834623</v>
      </c>
      <c r="Z831" s="50">
        <v>89.785661574347372</v>
      </c>
    </row>
    <row r="832" spans="1:26" x14ac:dyDescent="0.25">
      <c r="A832" t="str">
        <f t="shared" si="21"/>
        <v>36. Winning, behandeling en distributie van water</v>
      </c>
      <c r="B832">
        <v>36</v>
      </c>
      <c r="C832" s="3" t="s">
        <v>19</v>
      </c>
      <c r="D832" s="208"/>
      <c r="E832" s="50">
        <v>247.78850590706966</v>
      </c>
      <c r="F832" s="50">
        <v>175.50794028624284</v>
      </c>
      <c r="G832" s="50">
        <v>159.34332133421512</v>
      </c>
      <c r="H832" s="50">
        <v>175.1382272159112</v>
      </c>
      <c r="I832" s="50">
        <v>160.26723191265833</v>
      </c>
      <c r="J832" s="50">
        <v>145.04407229987217</v>
      </c>
      <c r="K832" s="50">
        <v>193.43479140974998</v>
      </c>
      <c r="L832" s="50">
        <v>181.49701957858574</v>
      </c>
      <c r="M832" s="50">
        <v>220.90697970508182</v>
      </c>
      <c r="N832" s="50">
        <v>237.38510537253666</v>
      </c>
      <c r="O832" s="306">
        <v>214.69689592197162</v>
      </c>
      <c r="P832" s="50">
        <v>216.71101445921974</v>
      </c>
      <c r="Q832" s="50">
        <v>217.83106478348648</v>
      </c>
      <c r="R832" s="50">
        <v>214.77554092194251</v>
      </c>
      <c r="S832" s="50">
        <v>211.76089770668375</v>
      </c>
      <c r="T832" s="50">
        <v>210.4627582490032</v>
      </c>
      <c r="U832" s="306">
        <v>232.77166630088303</v>
      </c>
      <c r="V832" s="50">
        <v>232.55305551004622</v>
      </c>
      <c r="W832" s="50">
        <v>231.44004168164932</v>
      </c>
      <c r="X832" s="50">
        <v>226.27602035301001</v>
      </c>
      <c r="Y832" s="50">
        <v>221.23267653401626</v>
      </c>
      <c r="Z832" s="50">
        <v>217.90070553454873</v>
      </c>
    </row>
    <row r="833" spans="1:26" x14ac:dyDescent="0.25">
      <c r="A833" t="str">
        <f t="shared" si="21"/>
        <v>36. Winning, behandeling en distributie van water</v>
      </c>
      <c r="B833">
        <v>36</v>
      </c>
      <c r="C833" s="3" t="s">
        <v>20</v>
      </c>
      <c r="D833" s="208"/>
      <c r="E833" s="207">
        <v>0.25542305840141927</v>
      </c>
      <c r="F833" s="207">
        <v>0.31009068554779079</v>
      </c>
      <c r="G833" s="207">
        <v>0.34742494738256463</v>
      </c>
      <c r="H833" s="207">
        <v>0.36719236858205018</v>
      </c>
      <c r="I833" s="207">
        <v>0.40625647712938068</v>
      </c>
      <c r="J833" s="207">
        <v>0.48098615428876917</v>
      </c>
      <c r="K833" s="207">
        <v>0.46386645081591465</v>
      </c>
      <c r="L833" s="207">
        <v>0.48837378504137607</v>
      </c>
      <c r="M833" s="207">
        <v>0.45023777221409023</v>
      </c>
      <c r="N833" s="207">
        <v>0.45801885219144411</v>
      </c>
      <c r="O833" s="307">
        <v>0.46401384394699396</v>
      </c>
      <c r="P833" s="207">
        <v>0.46299248977108781</v>
      </c>
      <c r="Q833" s="207">
        <v>0.45643955708703454</v>
      </c>
      <c r="R833" s="207">
        <v>0.44584694596004126</v>
      </c>
      <c r="S833" s="207">
        <v>0.43617203544613198</v>
      </c>
      <c r="T833" s="207">
        <v>0.43151796492051775</v>
      </c>
      <c r="U833" s="307">
        <v>0.4448534043391551</v>
      </c>
      <c r="V833" s="207">
        <v>0.44334729020058206</v>
      </c>
      <c r="W833" s="207">
        <v>0.43673568439205257</v>
      </c>
      <c r="X833" s="207">
        <v>0.4265871491164141</v>
      </c>
      <c r="Y833" s="207">
        <v>0.41683064772833051</v>
      </c>
      <c r="Z833" s="207">
        <v>0.41204851243637491</v>
      </c>
    </row>
    <row r="834" spans="1:26" x14ac:dyDescent="0.25">
      <c r="A834" t="str">
        <f t="shared" si="21"/>
        <v>36. Winning, behandeling en distributie van water</v>
      </c>
      <c r="B834">
        <v>36</v>
      </c>
      <c r="C834" s="3" t="s">
        <v>29</v>
      </c>
      <c r="D834" s="208"/>
      <c r="E834" s="50">
        <v>115.78850590706966</v>
      </c>
      <c r="F834" s="50">
        <v>172.50794028624284</v>
      </c>
      <c r="G834" s="50">
        <v>159.34332133421512</v>
      </c>
      <c r="H834" s="50">
        <v>175.1382272159112</v>
      </c>
      <c r="I834" s="50">
        <v>160.26723191265833</v>
      </c>
      <c r="J834" s="50">
        <v>145.04407229987217</v>
      </c>
      <c r="K834" s="50">
        <v>193.43479140974998</v>
      </c>
      <c r="L834" s="50">
        <v>181.49701957858574</v>
      </c>
      <c r="M834" s="50">
        <v>220.90697970508182</v>
      </c>
      <c r="N834" s="50">
        <v>231.05219210327647</v>
      </c>
      <c r="O834" s="306">
        <v>214.69689592197162</v>
      </c>
      <c r="P834" s="50">
        <v>216.71101445921974</v>
      </c>
      <c r="Q834" s="50">
        <v>217.83106478348648</v>
      </c>
      <c r="R834" s="50">
        <v>214.77554092194251</v>
      </c>
      <c r="S834" s="50">
        <v>211.76089770668375</v>
      </c>
      <c r="T834" s="50">
        <v>210.4627582490032</v>
      </c>
      <c r="U834" s="306">
        <v>222.49157287050892</v>
      </c>
      <c r="V834" s="50">
        <v>222.30259207270765</v>
      </c>
      <c r="W834" s="50">
        <v>221.21912283573968</v>
      </c>
      <c r="X834" s="50">
        <v>216.08456094307562</v>
      </c>
      <c r="Y834" s="50">
        <v>211.07059165003784</v>
      </c>
      <c r="Z834" s="50">
        <v>207.76791051124886</v>
      </c>
    </row>
    <row r="835" spans="1:26" x14ac:dyDescent="0.25">
      <c r="A835" t="str">
        <f t="shared" ref="A835:A898" si="22">VLOOKUP(B835,$AT$3:$AU$70,2)</f>
        <v>37. Afvalwaterafvoer</v>
      </c>
      <c r="B835">
        <v>37</v>
      </c>
      <c r="C835" s="3" t="s">
        <v>25</v>
      </c>
      <c r="D835" s="50">
        <v>1428</v>
      </c>
      <c r="E835" s="50">
        <v>1479</v>
      </c>
      <c r="F835" s="50">
        <v>1521</v>
      </c>
      <c r="G835" s="50">
        <v>1600</v>
      </c>
      <c r="H835" s="50">
        <v>1635</v>
      </c>
      <c r="I835" s="50">
        <v>1658</v>
      </c>
      <c r="J835" s="50">
        <v>1752</v>
      </c>
      <c r="K835" s="50">
        <v>1819</v>
      </c>
      <c r="L835" s="50">
        <v>1909</v>
      </c>
      <c r="M835" s="50">
        <v>1975</v>
      </c>
      <c r="N835" s="50">
        <v>2044.4978493764399</v>
      </c>
      <c r="O835" s="306">
        <v>2119.2027219853171</v>
      </c>
      <c r="P835" s="50">
        <v>2196.6372712202715</v>
      </c>
      <c r="Q835" s="50">
        <v>2276.9012380248678</v>
      </c>
      <c r="R835" s="50">
        <v>2360.0980078241232</v>
      </c>
      <c r="S835" s="50">
        <v>2446.3347436919225</v>
      </c>
      <c r="T835" s="50">
        <v>2535.7225243843377</v>
      </c>
      <c r="U835" s="306">
        <v>2089.9528896798674</v>
      </c>
      <c r="V835" s="50">
        <v>2136.4185256606725</v>
      </c>
      <c r="W835" s="50">
        <v>2183.9172257539567</v>
      </c>
      <c r="X835" s="50">
        <v>2232.4719579324583</v>
      </c>
      <c r="Y835" s="50">
        <v>2282.1062008127042</v>
      </c>
      <c r="Z835" s="50">
        <v>2332.8439550080843</v>
      </c>
    </row>
    <row r="836" spans="1:26" x14ac:dyDescent="0.25">
      <c r="A836" t="str">
        <f t="shared" si="22"/>
        <v>37. Afvalwaterafvoer</v>
      </c>
      <c r="B836">
        <v>37</v>
      </c>
      <c r="C836" s="3" t="s">
        <v>154</v>
      </c>
      <c r="D836" s="206"/>
      <c r="E836" s="50">
        <v>51</v>
      </c>
      <c r="F836" s="50">
        <v>42</v>
      </c>
      <c r="G836" s="50">
        <v>79</v>
      </c>
      <c r="H836" s="50">
        <v>35</v>
      </c>
      <c r="I836" s="50">
        <v>23</v>
      </c>
      <c r="J836" s="50">
        <v>94</v>
      </c>
      <c r="K836" s="50">
        <v>67</v>
      </c>
      <c r="L836" s="50">
        <v>90</v>
      </c>
      <c r="M836" s="50">
        <v>66</v>
      </c>
      <c r="N836" s="50">
        <v>69.497849376439945</v>
      </c>
      <c r="O836" s="306">
        <v>74.704872608877167</v>
      </c>
      <c r="P836" s="50">
        <v>77.434549234954375</v>
      </c>
      <c r="Q836" s="50">
        <v>80.263966804596294</v>
      </c>
      <c r="R836" s="50">
        <v>83.196769799255435</v>
      </c>
      <c r="S836" s="50">
        <v>86.236735867799325</v>
      </c>
      <c r="T836" s="50">
        <v>89.387780692415163</v>
      </c>
      <c r="U836" s="306">
        <v>45.455040303427495</v>
      </c>
      <c r="V836" s="50">
        <v>46.465635980805018</v>
      </c>
      <c r="W836" s="50">
        <v>47.498700093284242</v>
      </c>
      <c r="X836" s="50">
        <v>48.554732178501581</v>
      </c>
      <c r="Y836" s="50">
        <v>49.634242880245893</v>
      </c>
      <c r="Z836" s="50">
        <v>50.737754195380148</v>
      </c>
    </row>
    <row r="837" spans="1:26" x14ac:dyDescent="0.25">
      <c r="A837" t="str">
        <f t="shared" si="22"/>
        <v>37. Afvalwaterafvoer</v>
      </c>
      <c r="B837">
        <v>37</v>
      </c>
      <c r="C837" s="3" t="s">
        <v>155</v>
      </c>
      <c r="D837" s="206"/>
      <c r="E837" s="207">
        <v>1.0357142857142858</v>
      </c>
      <c r="F837" s="207">
        <v>1.028397565922921</v>
      </c>
      <c r="G837" s="207">
        <v>1.051939513477975</v>
      </c>
      <c r="H837" s="207">
        <v>1.0218750000000001</v>
      </c>
      <c r="I837" s="207">
        <v>1.0140672782874618</v>
      </c>
      <c r="J837" s="207">
        <v>1.0566948130277443</v>
      </c>
      <c r="K837" s="207">
        <v>1.03824200913242</v>
      </c>
      <c r="L837" s="207">
        <v>1.0494777350192412</v>
      </c>
      <c r="M837" s="207">
        <v>1.0345730749083291</v>
      </c>
      <c r="N837" s="207">
        <v>1.0351887844943999</v>
      </c>
      <c r="O837" s="307">
        <v>1.0365394723362813</v>
      </c>
      <c r="P837" s="207">
        <v>1.0365394723362813</v>
      </c>
      <c r="Q837" s="207">
        <v>1.0365394723362806</v>
      </c>
      <c r="R837" s="207">
        <v>1.0365394723362817</v>
      </c>
      <c r="S837" s="207">
        <v>1.0365394723362802</v>
      </c>
      <c r="T837" s="207">
        <v>1.0365394723362815</v>
      </c>
      <c r="U837" s="307">
        <v>1.0222328628603308</v>
      </c>
      <c r="V837" s="207">
        <v>1.022232862860331</v>
      </c>
      <c r="W837" s="207">
        <v>1.022232862860331</v>
      </c>
      <c r="X837" s="207">
        <v>1.0222328628603308</v>
      </c>
      <c r="Y837" s="207">
        <v>1.0222328628603305</v>
      </c>
      <c r="Z837" s="207">
        <v>1.0222328628603312</v>
      </c>
    </row>
    <row r="838" spans="1:26" x14ac:dyDescent="0.25">
      <c r="A838" t="str">
        <f t="shared" si="22"/>
        <v>37. Afvalwaterafvoer</v>
      </c>
      <c r="B838">
        <v>37</v>
      </c>
      <c r="C838" s="3" t="s">
        <v>8</v>
      </c>
      <c r="D838" s="50">
        <v>5</v>
      </c>
      <c r="E838" s="50">
        <v>3</v>
      </c>
      <c r="F838" s="50">
        <v>2</v>
      </c>
      <c r="G838" s="50">
        <v>5</v>
      </c>
      <c r="H838" s="50">
        <v>1</v>
      </c>
      <c r="I838" s="50">
        <v>2</v>
      </c>
      <c r="J838" s="50">
        <v>5</v>
      </c>
      <c r="K838" s="50">
        <v>2</v>
      </c>
      <c r="L838" s="50">
        <v>2</v>
      </c>
      <c r="M838" s="50">
        <v>3</v>
      </c>
      <c r="N838" s="50">
        <v>3.8632585574198606</v>
      </c>
      <c r="O838" s="306">
        <v>4.0690660293688854</v>
      </c>
      <c r="P838" s="50">
        <v>4.440464944145071</v>
      </c>
      <c r="Q838" s="50">
        <v>4.9062485646841765</v>
      </c>
      <c r="R838" s="50">
        <v>5.4332921842140376</v>
      </c>
      <c r="S838" s="50">
        <v>6.016995426657437</v>
      </c>
      <c r="T838" s="50">
        <v>6.1936083420440475</v>
      </c>
      <c r="U838" s="306">
        <v>4.0129036350098595</v>
      </c>
      <c r="V838" s="50">
        <v>4.3187337725305532</v>
      </c>
      <c r="W838" s="50">
        <v>4.7058873592335235</v>
      </c>
      <c r="X838" s="50">
        <v>5.1394782760290258</v>
      </c>
      <c r="Y838" s="50">
        <v>5.6130595409496813</v>
      </c>
      <c r="Z838" s="50">
        <v>5.6980689493749734</v>
      </c>
    </row>
    <row r="839" spans="1:26" x14ac:dyDescent="0.25">
      <c r="A839" t="str">
        <f t="shared" si="22"/>
        <v>37. Afvalwaterafvoer</v>
      </c>
      <c r="B839">
        <v>37</v>
      </c>
      <c r="C839" s="3" t="s">
        <v>9</v>
      </c>
      <c r="D839" s="50">
        <v>44</v>
      </c>
      <c r="E839" s="50">
        <v>48</v>
      </c>
      <c r="F839" s="50">
        <v>44</v>
      </c>
      <c r="G839" s="50">
        <v>50</v>
      </c>
      <c r="H839" s="50">
        <v>47</v>
      </c>
      <c r="I839" s="50">
        <v>48</v>
      </c>
      <c r="J839" s="50">
        <v>60</v>
      </c>
      <c r="K839" s="50">
        <v>57</v>
      </c>
      <c r="L839" s="50">
        <v>53</v>
      </c>
      <c r="M839" s="50">
        <v>62</v>
      </c>
      <c r="N839" s="50">
        <v>66.061721331879625</v>
      </c>
      <c r="O839" s="306">
        <v>69.581029102207935</v>
      </c>
      <c r="P839" s="50">
        <v>75.931950544880721</v>
      </c>
      <c r="Q839" s="50">
        <v>83.896850456099415</v>
      </c>
      <c r="R839" s="50">
        <v>92.909296350060032</v>
      </c>
      <c r="S839" s="50">
        <v>102.89062179584218</v>
      </c>
      <c r="T839" s="50">
        <v>105.91070264895319</v>
      </c>
      <c r="U839" s="306">
        <v>68.620652158668605</v>
      </c>
      <c r="V839" s="50">
        <v>73.850347510272456</v>
      </c>
      <c r="W839" s="50">
        <v>80.470673842893262</v>
      </c>
      <c r="X839" s="50">
        <v>87.885078520096343</v>
      </c>
      <c r="Y839" s="50">
        <v>95.983318150239569</v>
      </c>
      <c r="Z839" s="50">
        <v>97.436979034312046</v>
      </c>
    </row>
    <row r="840" spans="1:26" x14ac:dyDescent="0.25">
      <c r="A840" t="str">
        <f t="shared" si="22"/>
        <v>37. Afvalwaterafvoer</v>
      </c>
      <c r="B840">
        <v>37</v>
      </c>
      <c r="C840" s="3" t="s">
        <v>10</v>
      </c>
      <c r="D840" s="50">
        <v>107</v>
      </c>
      <c r="E840" s="50">
        <v>113</v>
      </c>
      <c r="F840" s="50">
        <v>113</v>
      </c>
      <c r="G840" s="50">
        <v>111</v>
      </c>
      <c r="H840" s="50">
        <v>110</v>
      </c>
      <c r="I840" s="50">
        <v>122</v>
      </c>
      <c r="J840" s="50">
        <v>123</v>
      </c>
      <c r="K840" s="50">
        <v>153</v>
      </c>
      <c r="L840" s="50">
        <v>157</v>
      </c>
      <c r="M840" s="50">
        <v>147</v>
      </c>
      <c r="N840" s="50">
        <v>161.74175827064485</v>
      </c>
      <c r="O840" s="306">
        <v>170.358231096244</v>
      </c>
      <c r="P840" s="50">
        <v>185.9074656615403</v>
      </c>
      <c r="Q840" s="50">
        <v>205.40827324144416</v>
      </c>
      <c r="R840" s="50">
        <v>227.47383277909438</v>
      </c>
      <c r="S840" s="50">
        <v>251.9115418627247</v>
      </c>
      <c r="T840" s="50">
        <v>259.3057359202441</v>
      </c>
      <c r="U840" s="306">
        <v>168.0068988524128</v>
      </c>
      <c r="V840" s="50">
        <v>180.81098727661248</v>
      </c>
      <c r="W840" s="50">
        <v>197.01981743991021</v>
      </c>
      <c r="X840" s="50">
        <v>215.1728238230819</v>
      </c>
      <c r="Y840" s="50">
        <v>235.00009278109334</v>
      </c>
      <c r="Z840" s="50">
        <v>238.55915334716556</v>
      </c>
    </row>
    <row r="841" spans="1:26" x14ac:dyDescent="0.25">
      <c r="A841" t="str">
        <f t="shared" si="22"/>
        <v>37. Afvalwaterafvoer</v>
      </c>
      <c r="B841">
        <v>37</v>
      </c>
      <c r="C841" s="3" t="s">
        <v>11</v>
      </c>
      <c r="D841" s="50">
        <v>212</v>
      </c>
      <c r="E841" s="50">
        <v>207</v>
      </c>
      <c r="F841" s="50">
        <v>193</v>
      </c>
      <c r="G841" s="50">
        <v>188</v>
      </c>
      <c r="H841" s="50">
        <v>198</v>
      </c>
      <c r="I841" s="50">
        <v>189</v>
      </c>
      <c r="J841" s="50">
        <v>197</v>
      </c>
      <c r="K841" s="50">
        <v>193</v>
      </c>
      <c r="L841" s="50">
        <v>182</v>
      </c>
      <c r="M841" s="50">
        <v>188</v>
      </c>
      <c r="N841" s="50">
        <v>192.12290719126702</v>
      </c>
      <c r="O841" s="306">
        <v>198.57208564954854</v>
      </c>
      <c r="P841" s="50">
        <v>197.60721848998938</v>
      </c>
      <c r="Q841" s="50">
        <v>212.38926656072985</v>
      </c>
      <c r="R841" s="50">
        <v>223.39564890010726</v>
      </c>
      <c r="S841" s="50">
        <v>251.08471147289285</v>
      </c>
      <c r="T841" s="50">
        <v>274.63403085712048</v>
      </c>
      <c r="U841" s="306">
        <v>195.83133784588807</v>
      </c>
      <c r="V841" s="50">
        <v>192.1900023811238</v>
      </c>
      <c r="W841" s="50">
        <v>203.71572120079838</v>
      </c>
      <c r="X841" s="50">
        <v>211.31517421745141</v>
      </c>
      <c r="Y841" s="50">
        <v>234.22876957419288</v>
      </c>
      <c r="Z841" s="50">
        <v>252.66105915121426</v>
      </c>
    </row>
    <row r="842" spans="1:26" x14ac:dyDescent="0.25">
      <c r="A842" t="str">
        <f t="shared" si="22"/>
        <v>37. Afvalwaterafvoer</v>
      </c>
      <c r="B842">
        <v>37</v>
      </c>
      <c r="C842" s="3" t="s">
        <v>12</v>
      </c>
      <c r="D842" s="50">
        <v>218</v>
      </c>
      <c r="E842" s="50">
        <v>217</v>
      </c>
      <c r="F842" s="50">
        <v>249</v>
      </c>
      <c r="G842" s="50">
        <v>276</v>
      </c>
      <c r="H842" s="50">
        <v>262</v>
      </c>
      <c r="I842" s="50">
        <v>256</v>
      </c>
      <c r="J842" s="50">
        <v>256</v>
      </c>
      <c r="K842" s="50">
        <v>230</v>
      </c>
      <c r="L842" s="50">
        <v>239</v>
      </c>
      <c r="M842" s="50">
        <v>242</v>
      </c>
      <c r="N842" s="50">
        <v>232.84461034593775</v>
      </c>
      <c r="O842" s="306">
        <v>235.49213365450223</v>
      </c>
      <c r="P842" s="50">
        <v>249.30333889655412</v>
      </c>
      <c r="Q842" s="50">
        <v>232.97073950997492</v>
      </c>
      <c r="R842" s="50">
        <v>233.32672370921924</v>
      </c>
      <c r="S842" s="50">
        <v>238.44366215121667</v>
      </c>
      <c r="T842" s="50">
        <v>246.44773491870023</v>
      </c>
      <c r="U842" s="306">
        <v>232.24180495909849</v>
      </c>
      <c r="V842" s="50">
        <v>242.46892225031826</v>
      </c>
      <c r="W842" s="50">
        <v>223.45668868528898</v>
      </c>
      <c r="X842" s="50">
        <v>220.70921037610751</v>
      </c>
      <c r="Y842" s="50">
        <v>222.4363453705289</v>
      </c>
      <c r="Z842" s="50">
        <v>226.72989773205302</v>
      </c>
    </row>
    <row r="843" spans="1:26" x14ac:dyDescent="0.25">
      <c r="A843" t="str">
        <f t="shared" si="22"/>
        <v>37. Afvalwaterafvoer</v>
      </c>
      <c r="B843">
        <v>37</v>
      </c>
      <c r="C843" s="3" t="s">
        <v>13</v>
      </c>
      <c r="D843" s="50">
        <v>281</v>
      </c>
      <c r="E843" s="50">
        <v>286</v>
      </c>
      <c r="F843" s="50">
        <v>275</v>
      </c>
      <c r="G843" s="50">
        <v>245</v>
      </c>
      <c r="H843" s="50">
        <v>263</v>
      </c>
      <c r="I843" s="50">
        <v>243</v>
      </c>
      <c r="J843" s="50">
        <v>243</v>
      </c>
      <c r="K843" s="50">
        <v>268</v>
      </c>
      <c r="L843" s="50">
        <v>311</v>
      </c>
      <c r="M843" s="50">
        <v>302</v>
      </c>
      <c r="N843" s="50">
        <v>311.15557795107378</v>
      </c>
      <c r="O843" s="306">
        <v>312.89927017982473</v>
      </c>
      <c r="P843" s="50">
        <v>291.42308108455643</v>
      </c>
      <c r="Q843" s="50">
        <v>294.77930305343767</v>
      </c>
      <c r="R843" s="50">
        <v>300.34610179590987</v>
      </c>
      <c r="S843" s="50">
        <v>288.98335141152893</v>
      </c>
      <c r="T843" s="50">
        <v>292.26919151541802</v>
      </c>
      <c r="U843" s="306">
        <v>308.58054640398734</v>
      </c>
      <c r="V843" s="50">
        <v>283.43399130630809</v>
      </c>
      <c r="W843" s="50">
        <v>282.74111629567176</v>
      </c>
      <c r="X843" s="50">
        <v>284.10440910115966</v>
      </c>
      <c r="Y843" s="50">
        <v>269.58317944363012</v>
      </c>
      <c r="Z843" s="50">
        <v>268.88526252586934</v>
      </c>
    </row>
    <row r="844" spans="1:26" x14ac:dyDescent="0.25">
      <c r="A844" t="str">
        <f t="shared" si="22"/>
        <v>37. Afvalwaterafvoer</v>
      </c>
      <c r="B844">
        <v>37</v>
      </c>
      <c r="C844" s="3" t="s">
        <v>14</v>
      </c>
      <c r="D844" s="50">
        <v>276</v>
      </c>
      <c r="E844" s="50">
        <v>285</v>
      </c>
      <c r="F844" s="50">
        <v>288</v>
      </c>
      <c r="G844" s="50">
        <v>305</v>
      </c>
      <c r="H844" s="50">
        <v>288</v>
      </c>
      <c r="I844" s="50">
        <v>284</v>
      </c>
      <c r="J844" s="50">
        <v>305</v>
      </c>
      <c r="K844" s="50">
        <v>308</v>
      </c>
      <c r="L844" s="50">
        <v>288</v>
      </c>
      <c r="M844" s="50">
        <v>309</v>
      </c>
      <c r="N844" s="50">
        <v>313.24387042054411</v>
      </c>
      <c r="O844" s="306">
        <v>318.35047697738264</v>
      </c>
      <c r="P844" s="50">
        <v>352.89513725083009</v>
      </c>
      <c r="Q844" s="50">
        <v>393.43527947858013</v>
      </c>
      <c r="R844" s="50">
        <v>374.8120774477884</v>
      </c>
      <c r="S844" s="50">
        <v>386.17506152751395</v>
      </c>
      <c r="T844" s="50">
        <v>388.33915724502299</v>
      </c>
      <c r="U844" s="306">
        <v>313.95651411137391</v>
      </c>
      <c r="V844" s="50">
        <v>343.2208488474825</v>
      </c>
      <c r="W844" s="50">
        <v>377.36818344301366</v>
      </c>
      <c r="X844" s="50">
        <v>354.54351879566207</v>
      </c>
      <c r="Y844" s="50">
        <v>360.25016804574796</v>
      </c>
      <c r="Z844" s="50">
        <v>357.2688441894652</v>
      </c>
    </row>
    <row r="845" spans="1:26" x14ac:dyDescent="0.25">
      <c r="A845" t="str">
        <f t="shared" si="22"/>
        <v>37. Afvalwaterafvoer</v>
      </c>
      <c r="B845">
        <v>37</v>
      </c>
      <c r="C845" s="3" t="s">
        <v>15</v>
      </c>
      <c r="D845" s="50">
        <v>167</v>
      </c>
      <c r="E845" s="50">
        <v>187</v>
      </c>
      <c r="F845" s="50">
        <v>207</v>
      </c>
      <c r="G845" s="50">
        <v>256</v>
      </c>
      <c r="H845" s="50">
        <v>278</v>
      </c>
      <c r="I845" s="50">
        <v>297</v>
      </c>
      <c r="J845" s="50">
        <v>306</v>
      </c>
      <c r="K845" s="50">
        <v>310</v>
      </c>
      <c r="L845" s="50">
        <v>324</v>
      </c>
      <c r="M845" s="50">
        <v>322</v>
      </c>
      <c r="N845" s="50">
        <v>333.46872091804528</v>
      </c>
      <c r="O845" s="306">
        <v>344.09017164388177</v>
      </c>
      <c r="P845" s="50">
        <v>342.89813028955109</v>
      </c>
      <c r="Q845" s="50">
        <v>313.79008266967492</v>
      </c>
      <c r="R845" s="50">
        <v>351.58662140271912</v>
      </c>
      <c r="S845" s="50">
        <v>356.32729201102495</v>
      </c>
      <c r="T845" s="50">
        <v>362.26299874217887</v>
      </c>
      <c r="U845" s="306">
        <v>339.34094226902141</v>
      </c>
      <c r="V845" s="50">
        <v>333.49790043307701</v>
      </c>
      <c r="W845" s="50">
        <v>300.97553436596456</v>
      </c>
      <c r="X845" s="50">
        <v>332.57401619072022</v>
      </c>
      <c r="Y845" s="50">
        <v>332.40615361981952</v>
      </c>
      <c r="Z845" s="50">
        <v>333.2789919291269</v>
      </c>
    </row>
    <row r="846" spans="1:26" x14ac:dyDescent="0.25">
      <c r="A846" t="str">
        <f t="shared" si="22"/>
        <v>37. Afvalwaterafvoer</v>
      </c>
      <c r="B846">
        <v>37</v>
      </c>
      <c r="C846" s="3" t="s">
        <v>16</v>
      </c>
      <c r="D846" s="50">
        <v>88</v>
      </c>
      <c r="E846" s="50">
        <v>97</v>
      </c>
      <c r="F846" s="50">
        <v>112</v>
      </c>
      <c r="G846" s="50">
        <v>124</v>
      </c>
      <c r="H846" s="50">
        <v>137</v>
      </c>
      <c r="I846" s="50">
        <v>161</v>
      </c>
      <c r="J846" s="50">
        <v>189</v>
      </c>
      <c r="K846" s="50">
        <v>224</v>
      </c>
      <c r="L846" s="50">
        <v>277</v>
      </c>
      <c r="M846" s="50">
        <v>301</v>
      </c>
      <c r="N846" s="50">
        <v>313.27444314243326</v>
      </c>
      <c r="O846" s="306">
        <v>314.17136608505177</v>
      </c>
      <c r="P846" s="50">
        <v>319.02806701682789</v>
      </c>
      <c r="Q846" s="50">
        <v>331.49730354353039</v>
      </c>
      <c r="R846" s="50">
        <v>326.82731886917372</v>
      </c>
      <c r="S846" s="50">
        <v>338.2258122961394</v>
      </c>
      <c r="T846" s="50">
        <v>348.6746062457525</v>
      </c>
      <c r="U846" s="306">
        <v>309.8350844835669</v>
      </c>
      <c r="V846" s="50">
        <v>310.2822125028577</v>
      </c>
      <c r="W846" s="50">
        <v>317.95962837971672</v>
      </c>
      <c r="X846" s="50">
        <v>309.15361228339856</v>
      </c>
      <c r="Y846" s="50">
        <v>315.51987131207488</v>
      </c>
      <c r="Z846" s="50">
        <v>320.77778212058837</v>
      </c>
    </row>
    <row r="847" spans="1:26" x14ac:dyDescent="0.25">
      <c r="A847" t="str">
        <f t="shared" si="22"/>
        <v>37. Afvalwaterafvoer</v>
      </c>
      <c r="B847">
        <v>37</v>
      </c>
      <c r="C847" s="3" t="s">
        <v>17</v>
      </c>
      <c r="D847" s="50">
        <v>25</v>
      </c>
      <c r="E847" s="50">
        <v>29</v>
      </c>
      <c r="F847" s="50">
        <v>33</v>
      </c>
      <c r="G847" s="50">
        <v>38</v>
      </c>
      <c r="H847" s="50">
        <v>47</v>
      </c>
      <c r="I847" s="50">
        <v>53</v>
      </c>
      <c r="J847" s="50">
        <v>66</v>
      </c>
      <c r="K847" s="50">
        <v>71</v>
      </c>
      <c r="L847" s="50">
        <v>72</v>
      </c>
      <c r="M847" s="50">
        <v>93</v>
      </c>
      <c r="N847" s="50">
        <v>109.99904392525707</v>
      </c>
      <c r="O847" s="306">
        <v>138.54657168651903</v>
      </c>
      <c r="P847" s="50">
        <v>159.27897720372397</v>
      </c>
      <c r="Q847" s="50">
        <v>182.31727562378913</v>
      </c>
      <c r="R847" s="50">
        <v>193.46152613189682</v>
      </c>
      <c r="S847" s="50">
        <v>197.26018251492965</v>
      </c>
      <c r="T847" s="50">
        <v>197.25166155597546</v>
      </c>
      <c r="U847" s="306">
        <v>136.63431291755657</v>
      </c>
      <c r="V847" s="50">
        <v>154.91249379433708</v>
      </c>
      <c r="W847" s="50">
        <v>174.87180916670755</v>
      </c>
      <c r="X847" s="50">
        <v>182.99978670227441</v>
      </c>
      <c r="Y847" s="50">
        <v>184.01761527181185</v>
      </c>
      <c r="Z847" s="50">
        <v>181.46991315143279</v>
      </c>
    </row>
    <row r="848" spans="1:26" x14ac:dyDescent="0.25">
      <c r="A848" t="str">
        <f t="shared" si="22"/>
        <v>37. Afvalwaterafvoer</v>
      </c>
      <c r="B848">
        <v>37</v>
      </c>
      <c r="C848" s="3" t="s">
        <v>156</v>
      </c>
      <c r="D848" s="50">
        <v>5</v>
      </c>
      <c r="E848" s="50">
        <v>7</v>
      </c>
      <c r="F848" s="50">
        <v>5</v>
      </c>
      <c r="G848" s="50">
        <v>2</v>
      </c>
      <c r="H848" s="50">
        <v>4</v>
      </c>
      <c r="I848" s="50">
        <v>3</v>
      </c>
      <c r="J848" s="50">
        <v>2</v>
      </c>
      <c r="K848" s="50">
        <v>3</v>
      </c>
      <c r="L848" s="50">
        <v>4</v>
      </c>
      <c r="M848" s="50">
        <v>6</v>
      </c>
      <c r="N848" s="50">
        <v>6.7219373219373217</v>
      </c>
      <c r="O848" s="306">
        <v>13.072319880785486</v>
      </c>
      <c r="P848" s="50">
        <v>17.923439837672078</v>
      </c>
      <c r="Q848" s="50">
        <v>21.510615322923069</v>
      </c>
      <c r="R848" s="50">
        <v>30.525568253938857</v>
      </c>
      <c r="S848" s="50">
        <v>29.015511221451916</v>
      </c>
      <c r="T848" s="50">
        <v>54.433096392927141</v>
      </c>
      <c r="U848" s="306">
        <v>12.891892043283486</v>
      </c>
      <c r="V848" s="50">
        <v>17.432085585753207</v>
      </c>
      <c r="W848" s="50">
        <v>20.632165574757174</v>
      </c>
      <c r="X848" s="50">
        <v>28.874849646477134</v>
      </c>
      <c r="Y848" s="50">
        <v>27.067627702615383</v>
      </c>
      <c r="Z848" s="50">
        <v>50.078002877481055</v>
      </c>
    </row>
    <row r="849" spans="1:27" x14ac:dyDescent="0.25">
      <c r="A849" t="str">
        <f t="shared" si="22"/>
        <v>37. Afvalwaterafvoer</v>
      </c>
      <c r="B849">
        <v>37</v>
      </c>
      <c r="C849" s="3" t="s">
        <v>6</v>
      </c>
      <c r="D849" s="50">
        <v>118</v>
      </c>
      <c r="E849" s="50">
        <v>133</v>
      </c>
      <c r="F849" s="50">
        <v>150</v>
      </c>
      <c r="G849" s="50">
        <v>164</v>
      </c>
      <c r="H849" s="50">
        <v>188</v>
      </c>
      <c r="I849" s="50">
        <v>217</v>
      </c>
      <c r="J849" s="50">
        <v>257</v>
      </c>
      <c r="K849" s="50">
        <v>298</v>
      </c>
      <c r="L849" s="50">
        <v>353</v>
      </c>
      <c r="M849" s="50">
        <v>400</v>
      </c>
      <c r="N849" s="50">
        <v>429.99542438962766</v>
      </c>
      <c r="O849" s="306">
        <v>465.79025765235627</v>
      </c>
      <c r="P849" s="50">
        <v>496.23048405822396</v>
      </c>
      <c r="Q849" s="50">
        <v>535.32519449024255</v>
      </c>
      <c r="R849" s="50">
        <v>550.81441325500941</v>
      </c>
      <c r="S849" s="50">
        <v>564.50150603252098</v>
      </c>
      <c r="T849" s="50">
        <v>600.35936419465509</v>
      </c>
      <c r="U849" s="306">
        <v>459.36128944440696</v>
      </c>
      <c r="V849" s="50">
        <v>482.626791882948</v>
      </c>
      <c r="W849" s="50">
        <v>513.46360312118145</v>
      </c>
      <c r="X849" s="50">
        <v>521.02824863215017</v>
      </c>
      <c r="Y849" s="50">
        <v>526.60511428650216</v>
      </c>
      <c r="Z849" s="50">
        <v>552.32569814950216</v>
      </c>
    </row>
    <row r="850" spans="1:27" x14ac:dyDescent="0.25">
      <c r="A850" t="str">
        <f t="shared" si="22"/>
        <v>37. Afvalwaterafvoer</v>
      </c>
      <c r="B850">
        <v>37</v>
      </c>
      <c r="C850" s="3" t="s">
        <v>157</v>
      </c>
      <c r="D850" s="207">
        <v>1.0381242034075959</v>
      </c>
      <c r="E850" s="206"/>
      <c r="F850" s="206"/>
      <c r="G850" s="206"/>
      <c r="H850" s="206"/>
      <c r="I850" s="206"/>
      <c r="J850" s="206"/>
      <c r="K850" s="206"/>
      <c r="L850" s="206"/>
      <c r="M850" s="206"/>
      <c r="N850" s="206"/>
      <c r="O850" s="308"/>
      <c r="P850" s="206"/>
      <c r="Q850" s="206"/>
      <c r="R850" s="206"/>
      <c r="S850" s="206"/>
      <c r="T850" s="206"/>
      <c r="U850" s="308"/>
      <c r="V850" s="206"/>
      <c r="W850" s="206"/>
      <c r="X850" s="206"/>
      <c r="Y850" s="206"/>
      <c r="Z850" s="206"/>
    </row>
    <row r="851" spans="1:27" x14ac:dyDescent="0.25">
      <c r="A851" t="str">
        <f t="shared" si="22"/>
        <v>37. Afvalwaterafvoer</v>
      </c>
      <c r="B851">
        <v>37</v>
      </c>
      <c r="C851" s="3" t="s">
        <v>158</v>
      </c>
      <c r="D851" s="206"/>
      <c r="E851" s="207">
        <v>1.2049588466550576E-3</v>
      </c>
      <c r="F851" s="207">
        <v>4.8633187423374746E-3</v>
      </c>
      <c r="G851" s="207">
        <v>-6.9076550351895305E-3</v>
      </c>
      <c r="H851" s="207">
        <v>8.1246017037979179E-3</v>
      </c>
      <c r="I851" s="207">
        <v>1.2028462560067066E-2</v>
      </c>
      <c r="J851" s="207">
        <v>-9.2853048100741686E-3</v>
      </c>
      <c r="K851" s="207">
        <v>-5.8902862412057999E-5</v>
      </c>
      <c r="L851" s="207">
        <v>-5.6767658058226589E-3</v>
      </c>
      <c r="M851" s="207">
        <v>1.7755642496334323E-3</v>
      </c>
      <c r="N851" s="207">
        <v>1.4677094565980209E-3</v>
      </c>
      <c r="O851" s="307">
        <v>7.9236553565731338E-4</v>
      </c>
      <c r="P851" s="207">
        <v>7.9236553565731338E-4</v>
      </c>
      <c r="Q851" s="207">
        <v>7.9236553565764645E-4</v>
      </c>
      <c r="R851" s="207">
        <v>7.9236553565709134E-4</v>
      </c>
      <c r="S851" s="207">
        <v>7.9236553565786849E-4</v>
      </c>
      <c r="T851" s="207">
        <v>7.9236553565720236E-4</v>
      </c>
      <c r="U851" s="307">
        <v>7.9456702736325768E-3</v>
      </c>
      <c r="V851" s="207">
        <v>7.9456702736324658E-3</v>
      </c>
      <c r="W851" s="207">
        <v>7.9456702736324658E-3</v>
      </c>
      <c r="X851" s="207">
        <v>7.9456702736325768E-3</v>
      </c>
      <c r="Y851" s="207">
        <v>7.9456702736326879E-3</v>
      </c>
      <c r="Z851" s="207">
        <v>7.9456702736323548E-3</v>
      </c>
    </row>
    <row r="852" spans="1:27" x14ac:dyDescent="0.25">
      <c r="A852" t="str">
        <f t="shared" si="22"/>
        <v>37. Afvalwaterafvoer</v>
      </c>
      <c r="B852">
        <v>37</v>
      </c>
      <c r="C852" s="3" t="s">
        <v>159</v>
      </c>
      <c r="D852" s="208"/>
      <c r="E852" s="50">
        <v>2.352963569743479</v>
      </c>
      <c r="F852" s="50">
        <v>1.4227532215331347</v>
      </c>
      <c r="G852" s="50">
        <v>0.9249602001337025</v>
      </c>
      <c r="H852" s="50">
        <v>2.3875617840291934</v>
      </c>
      <c r="I852" s="50">
        <v>0.48141621766210785</v>
      </c>
      <c r="J852" s="50">
        <v>0.92020490058393323</v>
      </c>
      <c r="K852" s="50">
        <v>2.3466442611981435</v>
      </c>
      <c r="L852" s="50">
        <v>0.92742197859243625</v>
      </c>
      <c r="M852" s="50">
        <v>0.94232663870334843</v>
      </c>
      <c r="N852" s="50">
        <v>1.4125663936759163</v>
      </c>
      <c r="O852" s="306">
        <v>1.8164273745822896</v>
      </c>
      <c r="P852" s="50">
        <v>1.9131939565714218</v>
      </c>
      <c r="Q852" s="50">
        <v>2.0878183431256003</v>
      </c>
      <c r="R852" s="50">
        <v>2.3068205420217383</v>
      </c>
      <c r="S852" s="50">
        <v>2.5546259746336215</v>
      </c>
      <c r="T852" s="50">
        <v>2.8290716355822707</v>
      </c>
      <c r="U852" s="306">
        <v>1.8440624403251045</v>
      </c>
      <c r="V852" s="50">
        <v>1.9154930378017467</v>
      </c>
      <c r="W852" s="50">
        <v>2.0614759849276125</v>
      </c>
      <c r="X852" s="50">
        <v>2.2462773326150196</v>
      </c>
      <c r="Y852" s="50">
        <v>2.4532447701407958</v>
      </c>
      <c r="Z852" s="50">
        <v>2.6793009375191148</v>
      </c>
    </row>
    <row r="853" spans="1:27" x14ac:dyDescent="0.25">
      <c r="A853" t="str">
        <f t="shared" si="22"/>
        <v>37. Afvalwaterafvoer</v>
      </c>
      <c r="B853">
        <v>37</v>
      </c>
      <c r="C853" s="41" t="s">
        <v>160</v>
      </c>
      <c r="D853" s="208"/>
      <c r="E853" s="50">
        <v>8.7572067739612098</v>
      </c>
      <c r="F853" s="50">
        <v>9.7289177556777133</v>
      </c>
      <c r="G853" s="50">
        <v>8.400251763160048</v>
      </c>
      <c r="H853" s="50">
        <v>10.297353476903973</v>
      </c>
      <c r="I853" s="50">
        <v>9.8629937285343843</v>
      </c>
      <c r="J853" s="50">
        <v>9.0497838251619527</v>
      </c>
      <c r="K853" s="50">
        <v>11.865813898312169</v>
      </c>
      <c r="L853" s="50">
        <v>10.952305015622155</v>
      </c>
      <c r="M853" s="50">
        <v>10.578695700447494</v>
      </c>
      <c r="N853" s="50">
        <v>12.355990992034533</v>
      </c>
      <c r="O853" s="306">
        <v>13.120837774462606</v>
      </c>
      <c r="P853" s="50">
        <v>13.819824500843895</v>
      </c>
      <c r="Q853" s="50">
        <v>15.081211704925947</v>
      </c>
      <c r="R853" s="50">
        <v>16.663158973600844</v>
      </c>
      <c r="S853" s="50">
        <v>18.453164413085492</v>
      </c>
      <c r="T853" s="50">
        <v>20.43560370331058</v>
      </c>
      <c r="U853" s="306">
        <v>13.593397398664742</v>
      </c>
      <c r="V853" s="50">
        <v>14.119943830440048</v>
      </c>
      <c r="W853" s="50">
        <v>15.196048505811186</v>
      </c>
      <c r="X853" s="50">
        <v>16.558300728941372</v>
      </c>
      <c r="Y853" s="50">
        <v>18.083948974548068</v>
      </c>
      <c r="Z853" s="50">
        <v>19.750308665194332</v>
      </c>
      <c r="AA853" s="8"/>
    </row>
    <row r="854" spans="1:27" x14ac:dyDescent="0.25">
      <c r="A854" t="str">
        <f t="shared" si="22"/>
        <v>37. Afvalwaterafvoer</v>
      </c>
      <c r="B854">
        <v>37</v>
      </c>
      <c r="C854" s="41" t="s">
        <v>161</v>
      </c>
      <c r="D854" s="208"/>
      <c r="E854" s="50">
        <v>17.450796205131635</v>
      </c>
      <c r="F854" s="50">
        <v>18.842740193257669</v>
      </c>
      <c r="G854" s="50">
        <v>17.512620156397119</v>
      </c>
      <c r="H854" s="50">
        <v>18.871242775550439</v>
      </c>
      <c r="I854" s="50">
        <v>19.130656273563915</v>
      </c>
      <c r="J854" s="50">
        <v>18.617357338795475</v>
      </c>
      <c r="K854" s="50">
        <v>19.904806068020175</v>
      </c>
      <c r="L854" s="50">
        <v>23.900103785975954</v>
      </c>
      <c r="M854" s="50">
        <v>25.694958919348601</v>
      </c>
      <c r="N854" s="50">
        <v>24.013082677552738</v>
      </c>
      <c r="O854" s="306">
        <v>26.311981025332134</v>
      </c>
      <c r="P854" s="50">
        <v>27.713699863537709</v>
      </c>
      <c r="Q854" s="50">
        <v>30.243233171540453</v>
      </c>
      <c r="R854" s="50">
        <v>33.415604267955025</v>
      </c>
      <c r="S854" s="50">
        <v>37.005206545534506</v>
      </c>
      <c r="T854" s="50">
        <v>40.980707644237135</v>
      </c>
      <c r="U854" s="306">
        <v>27.468969111097991</v>
      </c>
      <c r="V854" s="50">
        <v>28.532992125051472</v>
      </c>
      <c r="W854" s="50">
        <v>30.707539460140893</v>
      </c>
      <c r="X854" s="50">
        <v>33.460321795656476</v>
      </c>
      <c r="Y854" s="50">
        <v>36.543287981658501</v>
      </c>
      <c r="Z854" s="50">
        <v>39.910597972524869</v>
      </c>
    </row>
    <row r="855" spans="1:27" x14ac:dyDescent="0.25">
      <c r="A855" t="str">
        <f t="shared" si="22"/>
        <v>37. Afvalwaterafvoer</v>
      </c>
      <c r="B855">
        <v>37</v>
      </c>
      <c r="C855" s="41" t="s">
        <v>162</v>
      </c>
      <c r="D855" s="208"/>
      <c r="E855" s="50">
        <v>22.519758825453955</v>
      </c>
      <c r="F855" s="50">
        <v>22.745912936467434</v>
      </c>
      <c r="G855" s="50">
        <v>18.935744074165378</v>
      </c>
      <c r="H855" s="50">
        <v>21.271245023111462</v>
      </c>
      <c r="I855" s="50">
        <v>23.175658676009743</v>
      </c>
      <c r="J855" s="50">
        <v>18.093917612325335</v>
      </c>
      <c r="K855" s="50">
        <v>20.677398906589389</v>
      </c>
      <c r="L855" s="50">
        <v>19.173305695433186</v>
      </c>
      <c r="M855" s="50">
        <v>19.436850684439328</v>
      </c>
      <c r="N855" s="50">
        <v>20.019749280637878</v>
      </c>
      <c r="O855" s="306">
        <v>20.329040499982721</v>
      </c>
      <c r="P855" s="50">
        <v>21.011445383329086</v>
      </c>
      <c r="Q855" s="50">
        <v>20.909350199311067</v>
      </c>
      <c r="R855" s="50">
        <v>22.473478383169887</v>
      </c>
      <c r="S855" s="50">
        <v>23.638093241473996</v>
      </c>
      <c r="T855" s="50">
        <v>26.567947274383773</v>
      </c>
      <c r="U855" s="306">
        <v>21.70335420226759</v>
      </c>
      <c r="V855" s="50">
        <v>22.122280738454435</v>
      </c>
      <c r="W855" s="50">
        <v>21.710933676740549</v>
      </c>
      <c r="X855" s="50">
        <v>23.012947901052229</v>
      </c>
      <c r="Y855" s="50">
        <v>23.871427626219607</v>
      </c>
      <c r="Z855" s="50">
        <v>26.459884585075081</v>
      </c>
    </row>
    <row r="856" spans="1:27" x14ac:dyDescent="0.25">
      <c r="A856" t="str">
        <f t="shared" si="22"/>
        <v>37. Afvalwaterafvoer</v>
      </c>
      <c r="B856">
        <v>37</v>
      </c>
      <c r="C856" s="41" t="s">
        <v>163</v>
      </c>
      <c r="D856" s="208"/>
      <c r="E856" s="50">
        <v>21.39670166427798</v>
      </c>
      <c r="F856" s="50">
        <v>22.092415754006762</v>
      </c>
      <c r="G856" s="50">
        <v>22.419311044362061</v>
      </c>
      <c r="H856" s="50">
        <v>28.999223535638965</v>
      </c>
      <c r="I856" s="50">
        <v>28.551059973101243</v>
      </c>
      <c r="J856" s="50">
        <v>22.4408944582588</v>
      </c>
      <c r="K856" s="50">
        <v>24.8028533568603</v>
      </c>
      <c r="L856" s="50">
        <v>20.991705085819738</v>
      </c>
      <c r="M856" s="50">
        <v>23.594226515910169</v>
      </c>
      <c r="N856" s="50">
        <v>23.815887495107443</v>
      </c>
      <c r="O856" s="306">
        <v>22.757630154329409</v>
      </c>
      <c r="P856" s="50">
        <v>23.016392236869184</v>
      </c>
      <c r="Q856" s="50">
        <v>24.366263725915893</v>
      </c>
      <c r="R856" s="50">
        <v>22.769957692693112</v>
      </c>
      <c r="S856" s="50">
        <v>22.804750667867385</v>
      </c>
      <c r="T856" s="50">
        <v>23.304867000439575</v>
      </c>
      <c r="U856" s="306">
        <v>24.423238608729008</v>
      </c>
      <c r="V856" s="50">
        <v>24.3600099182494</v>
      </c>
      <c r="W856" s="50">
        <v>25.432739604849495</v>
      </c>
      <c r="X856" s="50">
        <v>23.438532755252591</v>
      </c>
      <c r="Y856" s="50">
        <v>23.150347779797301</v>
      </c>
      <c r="Z856" s="50">
        <v>23.331508211277988</v>
      </c>
    </row>
    <row r="857" spans="1:27" x14ac:dyDescent="0.25">
      <c r="A857" t="str">
        <f t="shared" si="22"/>
        <v>37. Afvalwaterafvoer</v>
      </c>
      <c r="B857">
        <v>37</v>
      </c>
      <c r="C857" s="41" t="s">
        <v>164</v>
      </c>
      <c r="D857" s="208"/>
      <c r="E857" s="50">
        <v>17.3890785513337</v>
      </c>
      <c r="F857" s="50">
        <v>18.744783690597338</v>
      </c>
      <c r="G857" s="50">
        <v>14.786812682908282</v>
      </c>
      <c r="H857" s="50">
        <v>16.856608745824758</v>
      </c>
      <c r="I857" s="50">
        <v>19.121768875206588</v>
      </c>
      <c r="J857" s="50">
        <v>12.488396493600169</v>
      </c>
      <c r="K857" s="50">
        <v>14.730412166882061</v>
      </c>
      <c r="L857" s="50">
        <v>14.740299400813665</v>
      </c>
      <c r="M857" s="50">
        <v>19.423022086250761</v>
      </c>
      <c r="N857" s="50">
        <v>18.767968913750025</v>
      </c>
      <c r="O857" s="306">
        <v>19.126810701519169</v>
      </c>
      <c r="P857" s="50">
        <v>19.233995896143167</v>
      </c>
      <c r="Q857" s="50">
        <v>17.913849215437395</v>
      </c>
      <c r="R857" s="50">
        <v>18.120157013914703</v>
      </c>
      <c r="S857" s="50">
        <v>18.462349516012594</v>
      </c>
      <c r="T857" s="50">
        <v>17.763878426142227</v>
      </c>
      <c r="U857" s="306">
        <v>21.352601371524017</v>
      </c>
      <c r="V857" s="50">
        <v>21.175893557040641</v>
      </c>
      <c r="W857" s="50">
        <v>19.450247594324718</v>
      </c>
      <c r="X857" s="50">
        <v>19.40270004913906</v>
      </c>
      <c r="Y857" s="50">
        <v>19.496254045567294</v>
      </c>
      <c r="Z857" s="50">
        <v>18.499755668956595</v>
      </c>
    </row>
    <row r="858" spans="1:27" x14ac:dyDescent="0.25">
      <c r="A858" t="str">
        <f t="shared" si="22"/>
        <v>37. Afvalwaterafvoer</v>
      </c>
      <c r="B858">
        <v>37</v>
      </c>
      <c r="C858" s="41" t="s">
        <v>165</v>
      </c>
      <c r="D858" s="208"/>
      <c r="E858" s="50">
        <v>12.747316137563081</v>
      </c>
      <c r="F858" s="50">
        <v>14.205622060144409</v>
      </c>
      <c r="G858" s="50">
        <v>10.965114476007624</v>
      </c>
      <c r="H858" s="50">
        <v>16.197199121996469</v>
      </c>
      <c r="I858" s="50">
        <v>16.418716343441524</v>
      </c>
      <c r="J858" s="50">
        <v>10.137568683329171</v>
      </c>
      <c r="K858" s="50">
        <v>13.701230229302427</v>
      </c>
      <c r="L858" s="50">
        <v>12.105694641708705</v>
      </c>
      <c r="M858" s="50">
        <v>13.465881630036638</v>
      </c>
      <c r="N858" s="50">
        <v>14.352641701178868</v>
      </c>
      <c r="O858" s="306">
        <v>14.338216530891556</v>
      </c>
      <c r="P858" s="50">
        <v>14.571962942119718</v>
      </c>
      <c r="Q858" s="50">
        <v>16.153187239731157</v>
      </c>
      <c r="R858" s="50">
        <v>18.008844739666177</v>
      </c>
      <c r="S858" s="50">
        <v>17.156398679484866</v>
      </c>
      <c r="T858" s="50">
        <v>17.67652035322541</v>
      </c>
      <c r="U858" s="306">
        <v>16.578945393312544</v>
      </c>
      <c r="V858" s="50">
        <v>16.616663229001659</v>
      </c>
      <c r="W858" s="50">
        <v>18.165526122664026</v>
      </c>
      <c r="X858" s="50">
        <v>19.972829789377261</v>
      </c>
      <c r="Y858" s="50">
        <v>18.764796992754395</v>
      </c>
      <c r="Z858" s="50">
        <v>19.066830760147532</v>
      </c>
    </row>
    <row r="859" spans="1:27" x14ac:dyDescent="0.25">
      <c r="A859" t="str">
        <f t="shared" si="22"/>
        <v>37. Afvalwaterafvoer</v>
      </c>
      <c r="B859">
        <v>37</v>
      </c>
      <c r="C859" s="41" t="s">
        <v>166</v>
      </c>
      <c r="D859" s="206"/>
      <c r="E859" s="50">
        <v>6.5776213540362596</v>
      </c>
      <c r="F859" s="50">
        <v>8.0494737388445916</v>
      </c>
      <c r="G859" s="50">
        <v>6.4737884491258697</v>
      </c>
      <c r="H859" s="50">
        <v>11.854488850669785</v>
      </c>
      <c r="I859" s="50">
        <v>13.958507304317044</v>
      </c>
      <c r="J859" s="50">
        <v>8.5823170960398585</v>
      </c>
      <c r="K859" s="50">
        <v>11.665666307055975</v>
      </c>
      <c r="L859" s="50">
        <v>10.076621164625564</v>
      </c>
      <c r="M859" s="50">
        <v>12.946249316479653</v>
      </c>
      <c r="N859" s="50">
        <v>12.767204953884722</v>
      </c>
      <c r="O859" s="306">
        <v>12.996730279518006</v>
      </c>
      <c r="P859" s="50">
        <v>13.410694533439182</v>
      </c>
      <c r="Q859" s="50">
        <v>13.364235483482179</v>
      </c>
      <c r="R859" s="50">
        <v>12.22976793031118</v>
      </c>
      <c r="S859" s="50">
        <v>13.702863871844917</v>
      </c>
      <c r="T859" s="50">
        <v>13.887628479063515</v>
      </c>
      <c r="U859" s="306">
        <v>15.382133660827609</v>
      </c>
      <c r="V859" s="50">
        <v>15.653005523885696</v>
      </c>
      <c r="W859" s="50">
        <v>15.383479643740575</v>
      </c>
      <c r="X859" s="50">
        <v>13.883298815885292</v>
      </c>
      <c r="Y859" s="50">
        <v>15.340863020316597</v>
      </c>
      <c r="Z859" s="50">
        <v>15.333119911772043</v>
      </c>
    </row>
    <row r="860" spans="1:27" x14ac:dyDescent="0.25">
      <c r="A860" t="str">
        <f t="shared" si="22"/>
        <v>37. Afvalwaterafvoer</v>
      </c>
      <c r="B860">
        <v>37</v>
      </c>
      <c r="C860" s="41" t="s">
        <v>167</v>
      </c>
      <c r="D860" s="206"/>
      <c r="E860" s="50">
        <v>5.1094803039820436</v>
      </c>
      <c r="F860" s="50">
        <v>5.9869016994977651</v>
      </c>
      <c r="G860" s="50">
        <v>5.5943621775741885</v>
      </c>
      <c r="H860" s="50">
        <v>8.0577579608058674</v>
      </c>
      <c r="I860" s="50">
        <v>9.437351845618581</v>
      </c>
      <c r="J860" s="50">
        <v>7.6590940165064696</v>
      </c>
      <c r="K860" s="50">
        <v>10.734900335311385</v>
      </c>
      <c r="L860" s="50">
        <v>11.464443542526556</v>
      </c>
      <c r="M860" s="50">
        <v>16.241308198932124</v>
      </c>
      <c r="N860" s="50">
        <v>17.555833064258685</v>
      </c>
      <c r="O860" s="306">
        <v>18.060172298630221</v>
      </c>
      <c r="P860" s="50">
        <v>18.111879621831559</v>
      </c>
      <c r="Q860" s="50">
        <v>18.391866890345984</v>
      </c>
      <c r="R860" s="50">
        <v>19.110714421748909</v>
      </c>
      <c r="S860" s="50">
        <v>18.841491286261864</v>
      </c>
      <c r="T860" s="50">
        <v>19.498610817529023</v>
      </c>
      <c r="U860" s="306">
        <v>20.301119857047553</v>
      </c>
      <c r="V860" s="50">
        <v>20.078239140495501</v>
      </c>
      <c r="W860" s="50">
        <v>20.107214371989055</v>
      </c>
      <c r="X860" s="50">
        <v>20.60473385792319</v>
      </c>
      <c r="Y860" s="50">
        <v>20.034077705952459</v>
      </c>
      <c r="Z860" s="50">
        <v>20.446630310900751</v>
      </c>
    </row>
    <row r="861" spans="1:27" x14ac:dyDescent="0.25">
      <c r="A861" t="str">
        <f t="shared" si="22"/>
        <v>37. Afvalwaterafvoer</v>
      </c>
      <c r="B861">
        <v>37</v>
      </c>
      <c r="C861" s="41" t="s">
        <v>168</v>
      </c>
      <c r="D861" s="206"/>
      <c r="E861" s="50">
        <v>4.9103721443490977</v>
      </c>
      <c r="F861" s="50">
        <v>5.802124124419743</v>
      </c>
      <c r="G861" s="50">
        <v>6.2139749724399378</v>
      </c>
      <c r="H861" s="50">
        <v>7.7267120879820572</v>
      </c>
      <c r="I861" s="50">
        <v>9.7402043059066674</v>
      </c>
      <c r="J861" s="50">
        <v>9.8540049722134384</v>
      </c>
      <c r="K861" s="50">
        <v>12.879967588283188</v>
      </c>
      <c r="L861" s="50">
        <v>13.45685443962552</v>
      </c>
      <c r="M861" s="50">
        <v>14.182955364739843</v>
      </c>
      <c r="N861" s="50">
        <v>18.291020183703338</v>
      </c>
      <c r="O861" s="306">
        <v>21.560064778084897</v>
      </c>
      <c r="P861" s="50">
        <v>27.155445663442411</v>
      </c>
      <c r="Q861" s="50">
        <v>31.219044673086479</v>
      </c>
      <c r="R861" s="50">
        <v>35.734603977865085</v>
      </c>
      <c r="S861" s="50">
        <v>37.918902625235916</v>
      </c>
      <c r="T861" s="50">
        <v>38.663447984589304</v>
      </c>
      <c r="U861" s="306">
        <v>22.346921460168186</v>
      </c>
      <c r="V861" s="50">
        <v>27.758025438906493</v>
      </c>
      <c r="W861" s="50">
        <v>31.471340190675665</v>
      </c>
      <c r="X861" s="50">
        <v>35.526186824871537</v>
      </c>
      <c r="Y861" s="50">
        <v>37.177430955145475</v>
      </c>
      <c r="Z861" s="50">
        <v>37.384208526037973</v>
      </c>
    </row>
    <row r="862" spans="1:27" x14ac:dyDescent="0.25">
      <c r="A862" t="str">
        <f t="shared" si="22"/>
        <v>37. Afvalwaterafvoer</v>
      </c>
      <c r="B862">
        <v>37</v>
      </c>
      <c r="C862" s="41" t="s">
        <v>169</v>
      </c>
      <c r="D862" s="206"/>
      <c r="E862" s="50">
        <v>2.0576636315863981</v>
      </c>
      <c r="F862" s="50">
        <v>2.906337603490734</v>
      </c>
      <c r="G862" s="50">
        <v>2.0171005621771751</v>
      </c>
      <c r="H862" s="50">
        <v>0.83690473834884493</v>
      </c>
      <c r="I862" s="50">
        <v>1.6894249201227665</v>
      </c>
      <c r="J862" s="50">
        <v>1.2031273879816511</v>
      </c>
      <c r="K862" s="50">
        <v>0.82053772921642498</v>
      </c>
      <c r="L862" s="50">
        <v>1.2139530049944056</v>
      </c>
      <c r="M862" s="50">
        <v>1.6484133268810319</v>
      </c>
      <c r="N862" s="50">
        <v>2.4707728615633355</v>
      </c>
      <c r="O862" s="306">
        <v>2.763523765854762</v>
      </c>
      <c r="P862" s="50">
        <v>5.3742938880891913</v>
      </c>
      <c r="Q862" s="50">
        <v>7.3686869699938411</v>
      </c>
      <c r="R862" s="50">
        <v>8.8434470326070915</v>
      </c>
      <c r="S862" s="50">
        <v>12.549675680651696</v>
      </c>
      <c r="T862" s="50">
        <v>11.928860832608573</v>
      </c>
      <c r="U862" s="306">
        <v>2.811607831948149</v>
      </c>
      <c r="V862" s="50">
        <v>5.3923360039720176</v>
      </c>
      <c r="W862" s="50">
        <v>7.2913783650051043</v>
      </c>
      <c r="X862" s="50">
        <v>8.6298868230623995</v>
      </c>
      <c r="Y862" s="50">
        <v>12.077582625980542</v>
      </c>
      <c r="Z862" s="50">
        <v>11.321669690754618</v>
      </c>
    </row>
    <row r="863" spans="1:27" x14ac:dyDescent="0.25">
      <c r="A863" t="str">
        <f t="shared" si="22"/>
        <v>37. Afvalwaterafvoer</v>
      </c>
      <c r="B863">
        <v>37</v>
      </c>
      <c r="C863" s="41" t="s">
        <v>26</v>
      </c>
      <c r="D863" s="208"/>
      <c r="E863" s="50">
        <v>12.07751607991754</v>
      </c>
      <c r="F863" s="50">
        <v>14.695363427408243</v>
      </c>
      <c r="G863" s="50">
        <v>13.825437712191301</v>
      </c>
      <c r="H863" s="50">
        <v>16.621374787136769</v>
      </c>
      <c r="I863" s="50">
        <v>20.866981071648016</v>
      </c>
      <c r="J863" s="50">
        <v>18.71622637670156</v>
      </c>
      <c r="K863" s="50">
        <v>24.435405652810999</v>
      </c>
      <c r="L863" s="50">
        <v>26.135250987146481</v>
      </c>
      <c r="M863" s="50">
        <v>32.072676890552998</v>
      </c>
      <c r="N863" s="50">
        <v>38.317626109525357</v>
      </c>
      <c r="O863" s="306">
        <v>42.383760842569878</v>
      </c>
      <c r="P863" s="50">
        <v>50.641619173363161</v>
      </c>
      <c r="Q863" s="50">
        <v>56.979598533426305</v>
      </c>
      <c r="R863" s="50">
        <v>63.688765432221089</v>
      </c>
      <c r="S863" s="50">
        <v>69.310069592149475</v>
      </c>
      <c r="T863" s="50">
        <v>70.090919634726902</v>
      </c>
      <c r="U863" s="306">
        <v>45.459649149163894</v>
      </c>
      <c r="V863" s="50">
        <v>53.228600583374018</v>
      </c>
      <c r="W863" s="50">
        <v>58.869932927669822</v>
      </c>
      <c r="X863" s="50">
        <v>64.760807505857116</v>
      </c>
      <c r="Y863" s="50">
        <v>69.289091287078477</v>
      </c>
      <c r="Z863" s="50">
        <v>69.152508527693342</v>
      </c>
    </row>
    <row r="864" spans="1:27" x14ac:dyDescent="0.25">
      <c r="A864" t="str">
        <f t="shared" si="22"/>
        <v>37. Afvalwaterafvoer</v>
      </c>
      <c r="B864">
        <v>37</v>
      </c>
      <c r="C864" s="41" t="s">
        <v>19</v>
      </c>
      <c r="D864" s="208"/>
      <c r="E864" s="50">
        <v>121.26895916141882</v>
      </c>
      <c r="F864" s="50">
        <v>130.5279827779373</v>
      </c>
      <c r="G864" s="50">
        <v>114.24404055845139</v>
      </c>
      <c r="H864" s="50">
        <v>143.35629810086181</v>
      </c>
      <c r="I864" s="50">
        <v>151.56775846348458</v>
      </c>
      <c r="J864" s="50">
        <v>119.04666678479623</v>
      </c>
      <c r="K864" s="50">
        <v>144.13023084703164</v>
      </c>
      <c r="L864" s="50">
        <v>139.0027077557379</v>
      </c>
      <c r="M864" s="50">
        <v>158.15488838216899</v>
      </c>
      <c r="N864" s="50">
        <v>165.82271851734751</v>
      </c>
      <c r="O864" s="306">
        <v>173.18143518318777</v>
      </c>
      <c r="P864" s="50">
        <v>185.3328284862165</v>
      </c>
      <c r="Q864" s="50">
        <v>197.09874761689599</v>
      </c>
      <c r="R864" s="50">
        <v>209.67655497555376</v>
      </c>
      <c r="S864" s="50">
        <v>223.08752250208684</v>
      </c>
      <c r="T864" s="50">
        <v>233.53714415111139</v>
      </c>
      <c r="U864" s="306">
        <v>187.80635133591247</v>
      </c>
      <c r="V864" s="50">
        <v>197.72488254329909</v>
      </c>
      <c r="W864" s="50">
        <v>206.97792352086887</v>
      </c>
      <c r="X864" s="50">
        <v>216.73601667377642</v>
      </c>
      <c r="Y864" s="50">
        <v>226.99326247808102</v>
      </c>
      <c r="Z864" s="50">
        <v>234.1838152401609</v>
      </c>
    </row>
    <row r="865" spans="1:26" x14ac:dyDescent="0.25">
      <c r="A865" t="str">
        <f t="shared" si="22"/>
        <v>37. Afvalwaterafvoer</v>
      </c>
      <c r="B865">
        <v>37</v>
      </c>
      <c r="C865" s="41" t="s">
        <v>20</v>
      </c>
      <c r="D865" s="208"/>
      <c r="E865" s="207">
        <v>9.959280728913808E-2</v>
      </c>
      <c r="F865" s="207">
        <v>0.11258400777103061</v>
      </c>
      <c r="G865" s="207">
        <v>0.12101670813295251</v>
      </c>
      <c r="H865" s="207">
        <v>0.11594450336212224</v>
      </c>
      <c r="I865" s="207">
        <v>0.13767427375839467</v>
      </c>
      <c r="J865" s="207">
        <v>0.15721755914876115</v>
      </c>
      <c r="K865" s="207">
        <v>0.16953699101991168</v>
      </c>
      <c r="L865" s="207">
        <v>0.18801972572413894</v>
      </c>
      <c r="M865" s="207">
        <v>0.20279282682083066</v>
      </c>
      <c r="N865" s="207">
        <v>0.23107585288753282</v>
      </c>
      <c r="O865" s="307">
        <v>0.2447361681564609</v>
      </c>
      <c r="P865" s="207">
        <v>0.27324689094209481</v>
      </c>
      <c r="Q865" s="207">
        <v>0.28909163159259882</v>
      </c>
      <c r="R865" s="207">
        <v>0.30374767193044822</v>
      </c>
      <c r="S865" s="207">
        <v>0.31068554984513364</v>
      </c>
      <c r="T865" s="207">
        <v>0.30012750172783742</v>
      </c>
      <c r="U865" s="307">
        <v>0.24205597321814892</v>
      </c>
      <c r="V865" s="207">
        <v>0.2692053721246625</v>
      </c>
      <c r="W865" s="207">
        <v>0.28442614519579029</v>
      </c>
      <c r="X865" s="207">
        <v>0.29880039552139992</v>
      </c>
      <c r="Y865" s="207">
        <v>0.30524734756728378</v>
      </c>
      <c r="Z865" s="207">
        <v>0.29529157878299939</v>
      </c>
    </row>
    <row r="866" spans="1:26" x14ac:dyDescent="0.25">
      <c r="A866" t="str">
        <f t="shared" si="22"/>
        <v>37. Afvalwaterafvoer</v>
      </c>
      <c r="B866">
        <v>37</v>
      </c>
      <c r="C866" s="41" t="s">
        <v>29</v>
      </c>
      <c r="D866" s="208"/>
      <c r="E866" s="50">
        <v>121.26895916141882</v>
      </c>
      <c r="F866" s="50">
        <v>130.5279827779373</v>
      </c>
      <c r="G866" s="50">
        <v>114.24404055845139</v>
      </c>
      <c r="H866" s="50">
        <v>143.35629810086181</v>
      </c>
      <c r="I866" s="50">
        <v>151.56775846348458</v>
      </c>
      <c r="J866" s="50">
        <v>119.04666678479623</v>
      </c>
      <c r="K866" s="50">
        <v>144.13023084703164</v>
      </c>
      <c r="L866" s="50">
        <v>139.0027077557379</v>
      </c>
      <c r="M866" s="50">
        <v>158.15488838216899</v>
      </c>
      <c r="N866" s="50">
        <v>165.82271851734751</v>
      </c>
      <c r="O866" s="306">
        <v>173.18143518318777</v>
      </c>
      <c r="P866" s="50">
        <v>185.3328284862165</v>
      </c>
      <c r="Q866" s="50">
        <v>197.09874761689599</v>
      </c>
      <c r="R866" s="50">
        <v>209.67655497555376</v>
      </c>
      <c r="S866" s="50">
        <v>223.08752250208684</v>
      </c>
      <c r="T866" s="50">
        <v>233.53714415111139</v>
      </c>
      <c r="U866" s="306">
        <v>187.80635133591247</v>
      </c>
      <c r="V866" s="50">
        <v>197.72488254329909</v>
      </c>
      <c r="W866" s="50">
        <v>206.97792352086887</v>
      </c>
      <c r="X866" s="50">
        <v>216.73601667377642</v>
      </c>
      <c r="Y866" s="50">
        <v>226.99326247808102</v>
      </c>
      <c r="Z866" s="50">
        <v>234.1838152401609</v>
      </c>
    </row>
    <row r="867" spans="1:26" x14ac:dyDescent="0.25">
      <c r="A867" t="str">
        <f t="shared" si="22"/>
        <v>38. Inzameling, verwerking en verwijdering van afval; terugwinning</v>
      </c>
      <c r="B867">
        <v>38</v>
      </c>
      <c r="C867" s="41" t="s">
        <v>25</v>
      </c>
      <c r="D867" s="50">
        <v>10613</v>
      </c>
      <c r="E867" s="50">
        <v>10525</v>
      </c>
      <c r="F867" s="50">
        <v>10611</v>
      </c>
      <c r="G867" s="50">
        <v>10951</v>
      </c>
      <c r="H867" s="50">
        <v>11343</v>
      </c>
      <c r="I867" s="50">
        <v>12054</v>
      </c>
      <c r="J867" s="50">
        <v>11977</v>
      </c>
      <c r="K867" s="50">
        <v>12159</v>
      </c>
      <c r="L867" s="50">
        <v>12304</v>
      </c>
      <c r="M867" s="50">
        <v>12635</v>
      </c>
      <c r="N867" s="50">
        <v>13124.725009473183</v>
      </c>
      <c r="O867" s="306">
        <v>13406.500158302328</v>
      </c>
      <c r="P867" s="50">
        <v>13694.324746981854</v>
      </c>
      <c r="Q867" s="50">
        <v>13988.32865113301</v>
      </c>
      <c r="R867" s="50">
        <v>14288.644534680974</v>
      </c>
      <c r="S867" s="50">
        <v>14595.40790971706</v>
      </c>
      <c r="T867" s="50">
        <v>14908.757197646071</v>
      </c>
      <c r="U867" s="306">
        <v>13263.957512127088</v>
      </c>
      <c r="V867" s="50">
        <v>13404.667050664124</v>
      </c>
      <c r="W867" s="50">
        <v>13546.86929409087</v>
      </c>
      <c r="X867" s="50">
        <v>13690.580077637207</v>
      </c>
      <c r="Y867" s="50">
        <v>13835.815404519659</v>
      </c>
      <c r="Z867" s="50">
        <v>13982.591447723476</v>
      </c>
    </row>
    <row r="868" spans="1:26" x14ac:dyDescent="0.25">
      <c r="A868" t="str">
        <f t="shared" si="22"/>
        <v>38. Inzameling, verwerking en verwijdering van afval; terugwinning</v>
      </c>
      <c r="B868">
        <v>38</v>
      </c>
      <c r="C868" s="41" t="s">
        <v>154</v>
      </c>
      <c r="D868" s="206"/>
      <c r="E868" s="50">
        <v>-88</v>
      </c>
      <c r="F868" s="50">
        <v>86</v>
      </c>
      <c r="G868" s="50">
        <v>340</v>
      </c>
      <c r="H868" s="50">
        <v>392</v>
      </c>
      <c r="I868" s="50">
        <v>711</v>
      </c>
      <c r="J868" s="50">
        <v>-77</v>
      </c>
      <c r="K868" s="50">
        <v>182</v>
      </c>
      <c r="L868" s="50">
        <v>145</v>
      </c>
      <c r="M868" s="50">
        <v>331</v>
      </c>
      <c r="N868" s="50">
        <v>489.72500947318258</v>
      </c>
      <c r="O868" s="306">
        <v>281.77514882914511</v>
      </c>
      <c r="P868" s="50">
        <v>287.82458867952664</v>
      </c>
      <c r="Q868" s="50">
        <v>294.00390415115544</v>
      </c>
      <c r="R868" s="50">
        <v>300.3158835479644</v>
      </c>
      <c r="S868" s="50">
        <v>306.76337503608556</v>
      </c>
      <c r="T868" s="50">
        <v>313.34928792901155</v>
      </c>
      <c r="U868" s="306">
        <v>139.23250265390561</v>
      </c>
      <c r="V868" s="50">
        <v>140.70953853703577</v>
      </c>
      <c r="W868" s="50">
        <v>142.20224342674555</v>
      </c>
      <c r="X868" s="50">
        <v>143.71078354633755</v>
      </c>
      <c r="Y868" s="50">
        <v>145.23532688245177</v>
      </c>
      <c r="Z868" s="50">
        <v>146.77604320381761</v>
      </c>
    </row>
    <row r="869" spans="1:26" x14ac:dyDescent="0.25">
      <c r="A869" t="str">
        <f t="shared" si="22"/>
        <v>38. Inzameling, verwerking en verwijdering van afval; terugwinning</v>
      </c>
      <c r="B869">
        <v>38</v>
      </c>
      <c r="C869" s="41" t="s">
        <v>155</v>
      </c>
      <c r="D869" s="206"/>
      <c r="E869" s="207">
        <v>0.99170828229529817</v>
      </c>
      <c r="F869" s="207">
        <v>1.0081710213776722</v>
      </c>
      <c r="G869" s="207">
        <v>1.0320422203373858</v>
      </c>
      <c r="H869" s="207">
        <v>1.0357958177335402</v>
      </c>
      <c r="I869" s="207">
        <v>1.0626818302036498</v>
      </c>
      <c r="J869" s="207">
        <v>0.99361207897793269</v>
      </c>
      <c r="K869" s="207">
        <v>1.0151957919345411</v>
      </c>
      <c r="L869" s="207">
        <v>1.0119253228061518</v>
      </c>
      <c r="M869" s="207">
        <v>1.0269018205461637</v>
      </c>
      <c r="N869" s="207">
        <v>1.0387593992459978</v>
      </c>
      <c r="O869" s="307">
        <v>1.0214690325797886</v>
      </c>
      <c r="P869" s="207">
        <v>1.0214690325797882</v>
      </c>
      <c r="Q869" s="207">
        <v>1.0214690325797884</v>
      </c>
      <c r="R869" s="207">
        <v>1.0214690325797886</v>
      </c>
      <c r="S869" s="207">
        <v>1.0214690325797886</v>
      </c>
      <c r="T869" s="207">
        <v>1.0214690325797879</v>
      </c>
      <c r="U869" s="307">
        <v>1.0106084129422452</v>
      </c>
      <c r="V869" s="207">
        <v>1.010608412942245</v>
      </c>
      <c r="W869" s="207">
        <v>1.0106084129422446</v>
      </c>
      <c r="X869" s="207">
        <v>1.0106084129422452</v>
      </c>
      <c r="Y869" s="207">
        <v>1.0106084129422452</v>
      </c>
      <c r="Z869" s="207">
        <v>1.0106084129422448</v>
      </c>
    </row>
    <row r="870" spans="1:26" x14ac:dyDescent="0.25">
      <c r="A870" t="str">
        <f t="shared" si="22"/>
        <v>38. Inzameling, verwerking en verwijdering van afval; terugwinning</v>
      </c>
      <c r="B870">
        <v>38</v>
      </c>
      <c r="C870" s="41" t="s">
        <v>8</v>
      </c>
      <c r="D870" s="50">
        <v>24</v>
      </c>
      <c r="E870" s="50">
        <v>14</v>
      </c>
      <c r="F870" s="50">
        <v>23</v>
      </c>
      <c r="G870" s="50">
        <v>27</v>
      </c>
      <c r="H870" s="50">
        <v>20</v>
      </c>
      <c r="I870" s="50">
        <v>34</v>
      </c>
      <c r="J870" s="50">
        <v>32</v>
      </c>
      <c r="K870" s="50">
        <v>33</v>
      </c>
      <c r="L870" s="50">
        <v>37</v>
      </c>
      <c r="M870" s="50">
        <v>54</v>
      </c>
      <c r="N870" s="50">
        <v>41.256744989171523</v>
      </c>
      <c r="O870" s="306">
        <v>43.085031002916878</v>
      </c>
      <c r="P870" s="50">
        <v>46.102388621426186</v>
      </c>
      <c r="Q870" s="50">
        <v>48.69869365131143</v>
      </c>
      <c r="R870" s="50">
        <v>50.93991341099192</v>
      </c>
      <c r="S870" s="50">
        <v>53.152084350753654</v>
      </c>
      <c r="T870" s="50">
        <v>53.825630508076529</v>
      </c>
      <c r="U870" s="306">
        <v>42.626935731430656</v>
      </c>
      <c r="V870" s="50">
        <v>45.127246587805992</v>
      </c>
      <c r="W870" s="50">
        <v>47.161805683901513</v>
      </c>
      <c r="X870" s="50">
        <v>48.807776133585612</v>
      </c>
      <c r="Y870" s="50">
        <v>50.385876982093777</v>
      </c>
      <c r="Z870" s="50">
        <v>50.481860481931157</v>
      </c>
    </row>
    <row r="871" spans="1:26" x14ac:dyDescent="0.25">
      <c r="A871" t="str">
        <f t="shared" si="22"/>
        <v>38. Inzameling, verwerking en verwijdering van afval; terugwinning</v>
      </c>
      <c r="B871">
        <v>38</v>
      </c>
      <c r="C871" s="41" t="s">
        <v>9</v>
      </c>
      <c r="D871" s="50">
        <v>387</v>
      </c>
      <c r="E871" s="50">
        <v>365</v>
      </c>
      <c r="F871" s="50">
        <v>358</v>
      </c>
      <c r="G871" s="50">
        <v>391</v>
      </c>
      <c r="H871" s="50">
        <v>401</v>
      </c>
      <c r="I871" s="50">
        <v>430</v>
      </c>
      <c r="J871" s="50">
        <v>406</v>
      </c>
      <c r="K871" s="50">
        <v>440</v>
      </c>
      <c r="L871" s="50">
        <v>439</v>
      </c>
      <c r="M871" s="50">
        <v>472</v>
      </c>
      <c r="N871" s="50">
        <v>566.10345725074615</v>
      </c>
      <c r="O871" s="306">
        <v>591.19024084203738</v>
      </c>
      <c r="P871" s="50">
        <v>632.59284252688474</v>
      </c>
      <c r="Q871" s="50">
        <v>668.2179810074241</v>
      </c>
      <c r="R871" s="50">
        <v>698.97082529377838</v>
      </c>
      <c r="S871" s="50">
        <v>729.32507687997202</v>
      </c>
      <c r="T871" s="50">
        <v>738.56712465612384</v>
      </c>
      <c r="U871" s="306">
        <v>584.90449733496621</v>
      </c>
      <c r="V871" s="50">
        <v>619.2124540185863</v>
      </c>
      <c r="W871" s="50">
        <v>647.12960886400424</v>
      </c>
      <c r="X871" s="50">
        <v>669.71475372560928</v>
      </c>
      <c r="Y871" s="50">
        <v>691.36862744893097</v>
      </c>
      <c r="Z871" s="50">
        <v>692.68566278730373</v>
      </c>
    </row>
    <row r="872" spans="1:26" x14ac:dyDescent="0.25">
      <c r="A872" t="str">
        <f t="shared" si="22"/>
        <v>38. Inzameling, verwerking en verwijdering van afval; terugwinning</v>
      </c>
      <c r="B872">
        <v>38</v>
      </c>
      <c r="C872" s="41" t="s">
        <v>10</v>
      </c>
      <c r="D872" s="50">
        <v>900</v>
      </c>
      <c r="E872" s="50">
        <v>856</v>
      </c>
      <c r="F872" s="50">
        <v>888</v>
      </c>
      <c r="G872" s="50">
        <v>885</v>
      </c>
      <c r="H872" s="50">
        <v>904</v>
      </c>
      <c r="I872" s="50">
        <v>968</v>
      </c>
      <c r="J872" s="50">
        <v>947</v>
      </c>
      <c r="K872" s="50">
        <v>947</v>
      </c>
      <c r="L872" s="50">
        <v>965</v>
      </c>
      <c r="M872" s="50">
        <v>990</v>
      </c>
      <c r="N872" s="50">
        <v>1280.6204401001228</v>
      </c>
      <c r="O872" s="306">
        <v>1337.370928781816</v>
      </c>
      <c r="P872" s="50">
        <v>1431.0305192892356</v>
      </c>
      <c r="Q872" s="50">
        <v>1511.6205244115122</v>
      </c>
      <c r="R872" s="50">
        <v>1581.1885874217292</v>
      </c>
      <c r="S872" s="50">
        <v>1649.8549672633262</v>
      </c>
      <c r="T872" s="50">
        <v>1670.7620208043886</v>
      </c>
      <c r="U872" s="306">
        <v>1323.1515285762871</v>
      </c>
      <c r="V872" s="50">
        <v>1400.7618487825687</v>
      </c>
      <c r="W872" s="50">
        <v>1463.915109315735</v>
      </c>
      <c r="X872" s="50">
        <v>1515.0064739451911</v>
      </c>
      <c r="Y872" s="50">
        <v>1563.9911479341188</v>
      </c>
      <c r="Z872" s="50">
        <v>1566.9705015364536</v>
      </c>
    </row>
    <row r="873" spans="1:26" x14ac:dyDescent="0.25">
      <c r="A873" t="str">
        <f t="shared" si="22"/>
        <v>38. Inzameling, verwerking en verwijdering van afval; terugwinning</v>
      </c>
      <c r="B873">
        <v>38</v>
      </c>
      <c r="C873" s="41" t="s">
        <v>11</v>
      </c>
      <c r="D873" s="50">
        <v>1269</v>
      </c>
      <c r="E873" s="50">
        <v>1204</v>
      </c>
      <c r="F873" s="50">
        <v>1135</v>
      </c>
      <c r="G873" s="50">
        <v>1134</v>
      </c>
      <c r="H873" s="50">
        <v>1170</v>
      </c>
      <c r="I873" s="50">
        <v>1240</v>
      </c>
      <c r="J873" s="50">
        <v>1213</v>
      </c>
      <c r="K873" s="50">
        <v>1264</v>
      </c>
      <c r="L873" s="50">
        <v>1301</v>
      </c>
      <c r="M873" s="50">
        <v>1302</v>
      </c>
      <c r="N873" s="50">
        <v>1291.8833815950027</v>
      </c>
      <c r="O873" s="306">
        <v>1354.8170862710258</v>
      </c>
      <c r="P873" s="50">
        <v>1428.6439668098551</v>
      </c>
      <c r="Q873" s="50">
        <v>1533.8304323015157</v>
      </c>
      <c r="R873" s="50">
        <v>1664.3028103977206</v>
      </c>
      <c r="S873" s="50">
        <v>1806.631361828132</v>
      </c>
      <c r="T873" s="50">
        <v>1900.3463382953121</v>
      </c>
      <c r="U873" s="306">
        <v>1340.4121923553748</v>
      </c>
      <c r="V873" s="50">
        <v>1398.4257758489921</v>
      </c>
      <c r="W873" s="50">
        <v>1485.4240920343641</v>
      </c>
      <c r="X873" s="50">
        <v>1594.6418741037965</v>
      </c>
      <c r="Y873" s="50">
        <v>1712.6083889459831</v>
      </c>
      <c r="Z873" s="50">
        <v>1782.2925214555114</v>
      </c>
    </row>
    <row r="874" spans="1:26" x14ac:dyDescent="0.25">
      <c r="A874" t="str">
        <f t="shared" si="22"/>
        <v>38. Inzameling, verwerking en verwijdering van afval; terugwinning</v>
      </c>
      <c r="B874">
        <v>38</v>
      </c>
      <c r="C874" s="41" t="s">
        <v>12</v>
      </c>
      <c r="D874" s="50">
        <v>1385</v>
      </c>
      <c r="E874" s="50">
        <v>1394</v>
      </c>
      <c r="F874" s="50">
        <v>1397</v>
      </c>
      <c r="G874" s="50">
        <v>1399</v>
      </c>
      <c r="H874" s="50">
        <v>1425</v>
      </c>
      <c r="I874" s="50">
        <v>1465</v>
      </c>
      <c r="J874" s="50">
        <v>1436</v>
      </c>
      <c r="K874" s="50">
        <v>1417</v>
      </c>
      <c r="L874" s="50">
        <v>1409</v>
      </c>
      <c r="M874" s="50">
        <v>1467</v>
      </c>
      <c r="N874" s="50">
        <v>1510.6367976478309</v>
      </c>
      <c r="O874" s="306">
        <v>1510.8465631086494</v>
      </c>
      <c r="P874" s="50">
        <v>1541.3973901259301</v>
      </c>
      <c r="Q874" s="50">
        <v>1542.8867742308648</v>
      </c>
      <c r="R874" s="50">
        <v>1523.0210225706005</v>
      </c>
      <c r="S874" s="50">
        <v>1511.1870575105886</v>
      </c>
      <c r="T874" s="50">
        <v>1584.8040738315044</v>
      </c>
      <c r="U874" s="306">
        <v>1494.7827086703303</v>
      </c>
      <c r="V874" s="50">
        <v>1508.794277129618</v>
      </c>
      <c r="W874" s="50">
        <v>1494.1946237725892</v>
      </c>
      <c r="X874" s="50">
        <v>1459.2735664197317</v>
      </c>
      <c r="Y874" s="50">
        <v>1432.5399672794113</v>
      </c>
      <c r="Z874" s="50">
        <v>1486.3524568347311</v>
      </c>
    </row>
    <row r="875" spans="1:26" x14ac:dyDescent="0.25">
      <c r="A875" t="str">
        <f t="shared" si="22"/>
        <v>38. Inzameling, verwerking en verwijdering van afval; terugwinning</v>
      </c>
      <c r="B875">
        <v>38</v>
      </c>
      <c r="C875" s="41" t="s">
        <v>13</v>
      </c>
      <c r="D875" s="50">
        <v>1649</v>
      </c>
      <c r="E875" s="50">
        <v>1591</v>
      </c>
      <c r="F875" s="50">
        <v>1545</v>
      </c>
      <c r="G875" s="50">
        <v>1563</v>
      </c>
      <c r="H875" s="50">
        <v>1593</v>
      </c>
      <c r="I875" s="50">
        <v>1626</v>
      </c>
      <c r="J875" s="50">
        <v>1620</v>
      </c>
      <c r="K875" s="50">
        <v>1647</v>
      </c>
      <c r="L875" s="50">
        <v>1631</v>
      </c>
      <c r="M875" s="50">
        <v>1641</v>
      </c>
      <c r="N875" s="50">
        <v>1665.4151580625676</v>
      </c>
      <c r="O875" s="306">
        <v>1681.2027647276657</v>
      </c>
      <c r="P875" s="50">
        <v>1660.0509312047616</v>
      </c>
      <c r="Q875" s="50">
        <v>1680.0574573182525</v>
      </c>
      <c r="R875" s="50">
        <v>1716.0305991636487</v>
      </c>
      <c r="S875" s="50">
        <v>1767.0749618174932</v>
      </c>
      <c r="T875" s="50">
        <v>1767.3203360161388</v>
      </c>
      <c r="U875" s="306">
        <v>1663.327622967196</v>
      </c>
      <c r="V875" s="50">
        <v>1624.9380988901303</v>
      </c>
      <c r="W875" s="50">
        <v>1627.0363206693439</v>
      </c>
      <c r="X875" s="50">
        <v>1644.2045483392831</v>
      </c>
      <c r="Y875" s="50">
        <v>1675.1106326653824</v>
      </c>
      <c r="Z875" s="50">
        <v>1657.5303956032467</v>
      </c>
    </row>
    <row r="876" spans="1:26" x14ac:dyDescent="0.25">
      <c r="A876" t="str">
        <f t="shared" si="22"/>
        <v>38. Inzameling, verwerking en verwijdering van afval; terugwinning</v>
      </c>
      <c r="B876">
        <v>38</v>
      </c>
      <c r="C876" s="41" t="s">
        <v>14</v>
      </c>
      <c r="D876" s="50">
        <v>1870</v>
      </c>
      <c r="E876" s="50">
        <v>1820</v>
      </c>
      <c r="F876" s="50">
        <v>1780</v>
      </c>
      <c r="G876" s="50">
        <v>1827</v>
      </c>
      <c r="H876" s="50">
        <v>1837</v>
      </c>
      <c r="I876" s="50">
        <v>1894</v>
      </c>
      <c r="J876" s="50">
        <v>1831</v>
      </c>
      <c r="K876" s="50">
        <v>1763</v>
      </c>
      <c r="L876" s="50">
        <v>1763</v>
      </c>
      <c r="M876" s="50">
        <v>1798</v>
      </c>
      <c r="N876" s="50">
        <v>1774.7918660889814</v>
      </c>
      <c r="O876" s="306">
        <v>1826.0055361038294</v>
      </c>
      <c r="P876" s="50">
        <v>1890.7661499691558</v>
      </c>
      <c r="Q876" s="50">
        <v>1914.7213531784944</v>
      </c>
      <c r="R876" s="50">
        <v>1919.5679708435907</v>
      </c>
      <c r="S876" s="50">
        <v>1948.1277242987937</v>
      </c>
      <c r="T876" s="50">
        <v>1966.5953562857528</v>
      </c>
      <c r="U876" s="306">
        <v>1806.5908001195321</v>
      </c>
      <c r="V876" s="50">
        <v>1850.7733078689039</v>
      </c>
      <c r="W876" s="50">
        <v>1854.2944302365197</v>
      </c>
      <c r="X876" s="50">
        <v>1839.2226747271734</v>
      </c>
      <c r="Y876" s="50">
        <v>1846.7408204384747</v>
      </c>
      <c r="Z876" s="50">
        <v>1844.4260004633734</v>
      </c>
    </row>
    <row r="877" spans="1:26" x14ac:dyDescent="0.25">
      <c r="A877" t="str">
        <f t="shared" si="22"/>
        <v>38. Inzameling, verwerking en verwijdering van afval; terugwinning</v>
      </c>
      <c r="B877">
        <v>38</v>
      </c>
      <c r="C877" s="41" t="s">
        <v>15</v>
      </c>
      <c r="D877" s="50">
        <v>1660</v>
      </c>
      <c r="E877" s="50">
        <v>1713</v>
      </c>
      <c r="F877" s="50">
        <v>1810</v>
      </c>
      <c r="G877" s="50">
        <v>1913</v>
      </c>
      <c r="H877" s="50">
        <v>2005</v>
      </c>
      <c r="I877" s="50">
        <v>2088</v>
      </c>
      <c r="J877" s="50">
        <v>2016</v>
      </c>
      <c r="K877" s="50">
        <v>1979</v>
      </c>
      <c r="L877" s="50">
        <v>1976</v>
      </c>
      <c r="M877" s="50">
        <v>1987</v>
      </c>
      <c r="N877" s="50">
        <v>2018.1442905277504</v>
      </c>
      <c r="O877" s="306">
        <v>1992.549592709735</v>
      </c>
      <c r="P877" s="50">
        <v>1964.865799373749</v>
      </c>
      <c r="Q877" s="50">
        <v>1944.4365551765004</v>
      </c>
      <c r="R877" s="50">
        <v>1992.9821996346855</v>
      </c>
      <c r="S877" s="50">
        <v>1967.6894801708931</v>
      </c>
      <c r="T877" s="50">
        <v>2025.0015848276223</v>
      </c>
      <c r="U877" s="306">
        <v>1971.3641014758909</v>
      </c>
      <c r="V877" s="50">
        <v>1923.3056267083871</v>
      </c>
      <c r="W877" s="50">
        <v>1883.071846577956</v>
      </c>
      <c r="X877" s="50">
        <v>1909.5640829456331</v>
      </c>
      <c r="Y877" s="50">
        <v>1865.2845189023219</v>
      </c>
      <c r="Z877" s="50">
        <v>1899.2039018589549</v>
      </c>
    </row>
    <row r="878" spans="1:26" x14ac:dyDescent="0.25">
      <c r="A878" t="str">
        <f t="shared" si="22"/>
        <v>38. Inzameling, verwerking en verwijdering van afval; terugwinning</v>
      </c>
      <c r="B878">
        <v>38</v>
      </c>
      <c r="C878" s="41" t="s">
        <v>16</v>
      </c>
      <c r="D878" s="50">
        <v>1166</v>
      </c>
      <c r="E878" s="50">
        <v>1236</v>
      </c>
      <c r="F878" s="50">
        <v>1297</v>
      </c>
      <c r="G878" s="50">
        <v>1368</v>
      </c>
      <c r="H878" s="50">
        <v>1498</v>
      </c>
      <c r="I878" s="50">
        <v>1730</v>
      </c>
      <c r="J878" s="50">
        <v>1815</v>
      </c>
      <c r="K878" s="50">
        <v>1966</v>
      </c>
      <c r="L878" s="50">
        <v>2020</v>
      </c>
      <c r="M878" s="50">
        <v>2122</v>
      </c>
      <c r="N878" s="50">
        <v>2091.2441293153497</v>
      </c>
      <c r="O878" s="306">
        <v>2063.1875117489399</v>
      </c>
      <c r="P878" s="50">
        <v>2039.850085550645</v>
      </c>
      <c r="Q878" s="50">
        <v>2064.0583281756572</v>
      </c>
      <c r="R878" s="50">
        <v>2021.0302897826355</v>
      </c>
      <c r="S878" s="50">
        <v>2052.0560491296264</v>
      </c>
      <c r="T878" s="50">
        <v>2024.9115228313835</v>
      </c>
      <c r="U878" s="306">
        <v>2041.2509732036222</v>
      </c>
      <c r="V878" s="50">
        <v>1996.7038707842428</v>
      </c>
      <c r="W878" s="50">
        <v>1998.9184615640668</v>
      </c>
      <c r="X878" s="50">
        <v>1936.4381942907135</v>
      </c>
      <c r="Y878" s="50">
        <v>1945.2603771754284</v>
      </c>
      <c r="Z878" s="50">
        <v>1899.1194347178191</v>
      </c>
    </row>
    <row r="879" spans="1:26" x14ac:dyDescent="0.25">
      <c r="A879" t="str">
        <f t="shared" si="22"/>
        <v>38. Inzameling, verwerking en verwijdering van afval; terugwinning</v>
      </c>
      <c r="B879">
        <v>38</v>
      </c>
      <c r="C879" s="41" t="s">
        <v>17</v>
      </c>
      <c r="D879" s="50">
        <v>273</v>
      </c>
      <c r="E879" s="50">
        <v>302</v>
      </c>
      <c r="F879" s="50">
        <v>341</v>
      </c>
      <c r="G879" s="50">
        <v>406</v>
      </c>
      <c r="H879" s="50">
        <v>444</v>
      </c>
      <c r="I879" s="50">
        <v>537</v>
      </c>
      <c r="J879" s="50">
        <v>607</v>
      </c>
      <c r="K879" s="50">
        <v>657</v>
      </c>
      <c r="L879" s="50">
        <v>700</v>
      </c>
      <c r="M879" s="50">
        <v>741</v>
      </c>
      <c r="N879" s="50">
        <v>806.31980232538831</v>
      </c>
      <c r="O879" s="306">
        <v>871.72535723874194</v>
      </c>
      <c r="P879" s="50">
        <v>920.39676726549681</v>
      </c>
      <c r="Q879" s="50">
        <v>946.75046768254458</v>
      </c>
      <c r="R879" s="50">
        <v>957.68546785134458</v>
      </c>
      <c r="S879" s="50">
        <v>933.944346782823</v>
      </c>
      <c r="T879" s="50">
        <v>927.67876348414461</v>
      </c>
      <c r="U879" s="306">
        <v>862.45686526159318</v>
      </c>
      <c r="V879" s="50">
        <v>900.92884809239774</v>
      </c>
      <c r="W879" s="50">
        <v>916.87185507869867</v>
      </c>
      <c r="X879" s="50">
        <v>917.6006551905607</v>
      </c>
      <c r="Y879" s="50">
        <v>885.33884493758785</v>
      </c>
      <c r="Z879" s="50">
        <v>870.04925847045956</v>
      </c>
    </row>
    <row r="880" spans="1:26" x14ac:dyDescent="0.25">
      <c r="A880" t="str">
        <f t="shared" si="22"/>
        <v>38. Inzameling, verwerking en verwijdering van afval; terugwinning</v>
      </c>
      <c r="B880">
        <v>38</v>
      </c>
      <c r="C880" s="41" t="s">
        <v>156</v>
      </c>
      <c r="D880" s="50">
        <v>30</v>
      </c>
      <c r="E880" s="50">
        <v>30</v>
      </c>
      <c r="F880" s="50">
        <v>37</v>
      </c>
      <c r="G880" s="50">
        <v>38</v>
      </c>
      <c r="H880" s="50">
        <v>46</v>
      </c>
      <c r="I880" s="50">
        <v>42</v>
      </c>
      <c r="J880" s="50">
        <v>54</v>
      </c>
      <c r="K880" s="50">
        <v>46</v>
      </c>
      <c r="L880" s="50">
        <v>63</v>
      </c>
      <c r="M880" s="50">
        <v>61</v>
      </c>
      <c r="N880" s="50">
        <v>78.308941570269525</v>
      </c>
      <c r="O880" s="306">
        <v>134.51954576696812</v>
      </c>
      <c r="P880" s="50">
        <v>138.6279062447162</v>
      </c>
      <c r="Q880" s="50">
        <v>133.05008399893379</v>
      </c>
      <c r="R880" s="50">
        <v>162.92484831024902</v>
      </c>
      <c r="S880" s="50">
        <v>176.36479968465744</v>
      </c>
      <c r="T880" s="50">
        <v>248.94444610562414</v>
      </c>
      <c r="U880" s="306">
        <v>133.08928643086236</v>
      </c>
      <c r="V880" s="50">
        <v>135.6956959524895</v>
      </c>
      <c r="W880" s="50">
        <v>128.85114029368893</v>
      </c>
      <c r="X880" s="50">
        <v>156.10547781593064</v>
      </c>
      <c r="Y880" s="50">
        <v>167.18620180991644</v>
      </c>
      <c r="Z880" s="50">
        <v>233.47945351369401</v>
      </c>
    </row>
    <row r="881" spans="1:26" x14ac:dyDescent="0.25">
      <c r="A881" t="str">
        <f t="shared" si="22"/>
        <v>38. Inzameling, verwerking en verwijdering van afval; terugwinning</v>
      </c>
      <c r="B881">
        <v>38</v>
      </c>
      <c r="C881" s="3" t="s">
        <v>6</v>
      </c>
      <c r="D881" s="50">
        <v>1469</v>
      </c>
      <c r="E881" s="50">
        <v>1568</v>
      </c>
      <c r="F881" s="50">
        <v>1675</v>
      </c>
      <c r="G881" s="50">
        <v>1812</v>
      </c>
      <c r="H881" s="50">
        <v>1988</v>
      </c>
      <c r="I881" s="50">
        <v>2309</v>
      </c>
      <c r="J881" s="50">
        <v>2476</v>
      </c>
      <c r="K881" s="50">
        <v>2669</v>
      </c>
      <c r="L881" s="50">
        <v>2783</v>
      </c>
      <c r="M881" s="50">
        <v>2924</v>
      </c>
      <c r="N881" s="50">
        <v>2975.8728732110071</v>
      </c>
      <c r="O881" s="306">
        <v>3069.4324147546495</v>
      </c>
      <c r="P881" s="50">
        <v>3098.8747590608577</v>
      </c>
      <c r="Q881" s="50">
        <v>3143.8588798571354</v>
      </c>
      <c r="R881" s="50">
        <v>3141.6406059442293</v>
      </c>
      <c r="S881" s="50">
        <v>3162.3651955971072</v>
      </c>
      <c r="T881" s="50">
        <v>3201.5347324211521</v>
      </c>
      <c r="U881" s="306">
        <v>3036.797124896078</v>
      </c>
      <c r="V881" s="50">
        <v>3033.32841482913</v>
      </c>
      <c r="W881" s="50">
        <v>3044.6414569364542</v>
      </c>
      <c r="X881" s="50">
        <v>3010.1443272972047</v>
      </c>
      <c r="Y881" s="50">
        <v>2997.7854239229328</v>
      </c>
      <c r="Z881" s="50">
        <v>3002.6481467019726</v>
      </c>
    </row>
    <row r="882" spans="1:26" x14ac:dyDescent="0.25">
      <c r="A882" t="str">
        <f t="shared" si="22"/>
        <v>38. Inzameling, verwerking en verwijdering van afval; terugwinning</v>
      </c>
      <c r="B882">
        <v>38</v>
      </c>
      <c r="C882" s="3" t="s">
        <v>157</v>
      </c>
      <c r="D882" s="207">
        <v>1.0254506975056237</v>
      </c>
      <c r="E882" s="206"/>
      <c r="F882" s="206"/>
      <c r="G882" s="206"/>
      <c r="H882" s="206"/>
      <c r="I882" s="206"/>
      <c r="J882" s="206"/>
      <c r="K882" s="206"/>
      <c r="L882" s="206"/>
      <c r="M882" s="206"/>
      <c r="N882" s="206"/>
      <c r="O882" s="308"/>
      <c r="P882" s="206"/>
      <c r="Q882" s="206"/>
      <c r="R882" s="206"/>
      <c r="S882" s="206"/>
      <c r="T882" s="206"/>
      <c r="U882" s="308"/>
      <c r="V882" s="206"/>
      <c r="W882" s="206"/>
      <c r="X882" s="206"/>
      <c r="Y882" s="206"/>
      <c r="Z882" s="206"/>
    </row>
    <row r="883" spans="1:26" x14ac:dyDescent="0.25">
      <c r="A883" t="str">
        <f t="shared" si="22"/>
        <v>38. Inzameling, verwerking en verwijdering van afval; terugwinning</v>
      </c>
      <c r="B883">
        <v>38</v>
      </c>
      <c r="C883" s="3" t="s">
        <v>158</v>
      </c>
      <c r="D883" s="206"/>
      <c r="E883" s="207">
        <v>1.6871207605162752E-2</v>
      </c>
      <c r="F883" s="207">
        <v>8.6398380639757244E-3</v>
      </c>
      <c r="G883" s="207">
        <v>-3.29576141588106E-3</v>
      </c>
      <c r="H883" s="207">
        <v>-5.17256011395828E-3</v>
      </c>
      <c r="I883" s="207">
        <v>-1.8615566349013069E-2</v>
      </c>
      <c r="J883" s="207">
        <v>1.5919309263845494E-2</v>
      </c>
      <c r="K883" s="207">
        <v>5.1274527855412755E-3</v>
      </c>
      <c r="L883" s="207">
        <v>6.7626873497359519E-3</v>
      </c>
      <c r="M883" s="207">
        <v>-7.2556152027003495E-4</v>
      </c>
      <c r="N883" s="207">
        <v>-6.6543508701870646E-3</v>
      </c>
      <c r="O883" s="307">
        <v>1.9908324629175356E-3</v>
      </c>
      <c r="P883" s="207">
        <v>1.9908324629177576E-3</v>
      </c>
      <c r="Q883" s="207">
        <v>1.9908324629176466E-3</v>
      </c>
      <c r="R883" s="207">
        <v>1.9908324629175356E-3</v>
      </c>
      <c r="S883" s="207">
        <v>1.9908324629175356E-3</v>
      </c>
      <c r="T883" s="207">
        <v>1.9908324629178686E-3</v>
      </c>
      <c r="U883" s="307">
        <v>7.4211422816892192E-3</v>
      </c>
      <c r="V883" s="207">
        <v>7.4211422816893302E-3</v>
      </c>
      <c r="W883" s="207">
        <v>7.4211422816895523E-3</v>
      </c>
      <c r="X883" s="207">
        <v>7.4211422816892192E-3</v>
      </c>
      <c r="Y883" s="207">
        <v>7.4211422816892192E-3</v>
      </c>
      <c r="Z883" s="207">
        <v>7.4211422816894412E-3</v>
      </c>
    </row>
    <row r="884" spans="1:26" x14ac:dyDescent="0.25">
      <c r="A884" t="str">
        <f t="shared" si="22"/>
        <v>38. Inzameling, verwerking en verwijdering van afval; terugwinning</v>
      </c>
      <c r="B884">
        <v>38</v>
      </c>
      <c r="C884" s="3" t="s">
        <v>159</v>
      </c>
      <c r="D884" s="208"/>
      <c r="E884" s="50">
        <v>12.780241890474754</v>
      </c>
      <c r="F884" s="50">
        <v>7.3399019292003205</v>
      </c>
      <c r="G884" s="50">
        <v>11.783891524220964</v>
      </c>
      <c r="H884" s="50">
        <v>13.782590398367828</v>
      </c>
      <c r="I884" s="50">
        <v>9.940466096312111</v>
      </c>
      <c r="J884" s="50">
        <v>18.07297813456778</v>
      </c>
      <c r="K884" s="50">
        <v>16.664522366405116</v>
      </c>
      <c r="L884" s="50">
        <v>17.239251430973699</v>
      </c>
      <c r="M884" s="50">
        <v>19.051792456840897</v>
      </c>
      <c r="N884" s="50">
        <v>27.485164095899304</v>
      </c>
      <c r="O884" s="306">
        <v>21.355716681381693</v>
      </c>
      <c r="P884" s="50">
        <v>22.30209182882308</v>
      </c>
      <c r="Q884" s="50">
        <v>23.863965758630336</v>
      </c>
      <c r="R884" s="50">
        <v>25.20789036177651</v>
      </c>
      <c r="S884" s="50">
        <v>26.3680122817441</v>
      </c>
      <c r="T884" s="50">
        <v>27.513097669666433</v>
      </c>
      <c r="U884" s="306">
        <v>21.57975358878695</v>
      </c>
      <c r="V884" s="50">
        <v>22.296445576857021</v>
      </c>
      <c r="W884" s="50">
        <v>23.604258207012666</v>
      </c>
      <c r="X884" s="50">
        <v>24.668454715173681</v>
      </c>
      <c r="Y884" s="50">
        <v>25.529396040717671</v>
      </c>
      <c r="Z884" s="50">
        <v>26.354837491757994</v>
      </c>
    </row>
    <row r="885" spans="1:26" x14ac:dyDescent="0.25">
      <c r="A885" t="str">
        <f t="shared" si="22"/>
        <v>38. Inzameling, verwerking en verwijdering van afval; terugwinning</v>
      </c>
      <c r="B885">
        <v>38</v>
      </c>
      <c r="C885" s="3" t="s">
        <v>160</v>
      </c>
      <c r="D885" s="208"/>
      <c r="E885" s="50">
        <v>99.984637267463668</v>
      </c>
      <c r="F885" s="50">
        <v>91.296306196599119</v>
      </c>
      <c r="G885" s="50">
        <v>85.272473518766034</v>
      </c>
      <c r="H885" s="50">
        <v>92.398957032620302</v>
      </c>
      <c r="I885" s="50">
        <v>89.371456213504516</v>
      </c>
      <c r="J885" s="50">
        <v>110.68472512152655</v>
      </c>
      <c r="K885" s="50">
        <v>100.12547929152889</v>
      </c>
      <c r="L885" s="50">
        <v>109.22987485423756</v>
      </c>
      <c r="M885" s="50">
        <v>105.69428388472713</v>
      </c>
      <c r="N885" s="50">
        <v>110.8410237129239</v>
      </c>
      <c r="O885" s="306">
        <v>137.83365870118737</v>
      </c>
      <c r="P885" s="50">
        <v>143.94173510161303</v>
      </c>
      <c r="Q885" s="50">
        <v>154.02235198688095</v>
      </c>
      <c r="R885" s="50">
        <v>162.69628449094304</v>
      </c>
      <c r="S885" s="50">
        <v>170.18392122794782</v>
      </c>
      <c r="T885" s="50">
        <v>177.57450946703071</v>
      </c>
      <c r="U885" s="306">
        <v>140.9077758635367</v>
      </c>
      <c r="V885" s="50">
        <v>145.58750835458076</v>
      </c>
      <c r="W885" s="50">
        <v>154.12703908662905</v>
      </c>
      <c r="X885" s="50">
        <v>161.07584702503968</v>
      </c>
      <c r="Y885" s="50">
        <v>166.69747411323985</v>
      </c>
      <c r="Z885" s="50">
        <v>172.08730020616147</v>
      </c>
    </row>
    <row r="886" spans="1:26" x14ac:dyDescent="0.25">
      <c r="A886" t="str">
        <f t="shared" si="22"/>
        <v>38. Inzameling, verwerking en verwijdering van afval; terugwinning</v>
      </c>
      <c r="B886">
        <v>38</v>
      </c>
      <c r="C886" s="3" t="s">
        <v>161</v>
      </c>
      <c r="D886" s="208"/>
      <c r="E886" s="50">
        <v>178.1112470085429</v>
      </c>
      <c r="F886" s="50">
        <v>162.35753371642471</v>
      </c>
      <c r="G886" s="50">
        <v>157.82816189107541</v>
      </c>
      <c r="H886" s="50">
        <v>155.63399179364507</v>
      </c>
      <c r="I886" s="50">
        <v>146.82280889622814</v>
      </c>
      <c r="J886" s="50">
        <v>190.64710363257103</v>
      </c>
      <c r="K886" s="50">
        <v>176.29127631591859</v>
      </c>
      <c r="L886" s="50">
        <v>177.83984344821096</v>
      </c>
      <c r="M886" s="50">
        <v>173.99395486422836</v>
      </c>
      <c r="N886" s="50">
        <v>172.63206881880086</v>
      </c>
      <c r="O886" s="306">
        <v>234.38044691521841</v>
      </c>
      <c r="P886" s="50">
        <v>244.76697869573002</v>
      </c>
      <c r="Q886" s="50">
        <v>261.90865158618374</v>
      </c>
      <c r="R886" s="50">
        <v>276.65831575364149</v>
      </c>
      <c r="S886" s="50">
        <v>289.39073293892858</v>
      </c>
      <c r="T886" s="50">
        <v>301.95812315961416</v>
      </c>
      <c r="U886" s="306">
        <v>241.33461266521383</v>
      </c>
      <c r="V886" s="50">
        <v>249.34965243985835</v>
      </c>
      <c r="W886" s="50">
        <v>263.97541974710373</v>
      </c>
      <c r="X886" s="50">
        <v>275.87673507213856</v>
      </c>
      <c r="Y886" s="50">
        <v>285.50497018950324</v>
      </c>
      <c r="Z886" s="50">
        <v>294.73619667432013</v>
      </c>
    </row>
    <row r="887" spans="1:26" x14ac:dyDescent="0.25">
      <c r="A887" t="str">
        <f t="shared" si="22"/>
        <v>38. Inzameling, verwerking en verwijdering van afval; terugwinning</v>
      </c>
      <c r="B887">
        <v>38</v>
      </c>
      <c r="C887" s="3" t="s">
        <v>162</v>
      </c>
      <c r="D887" s="208"/>
      <c r="E887" s="50">
        <v>209.64815439255784</v>
      </c>
      <c r="F887" s="50">
        <v>188.99910631956578</v>
      </c>
      <c r="G887" s="50">
        <v>164.62085677699639</v>
      </c>
      <c r="H887" s="50">
        <v>162.34752665093015</v>
      </c>
      <c r="I887" s="50">
        <v>151.7730990908662</v>
      </c>
      <c r="J887" s="50">
        <v>203.67678667676009</v>
      </c>
      <c r="K887" s="50">
        <v>186.15136699416374</v>
      </c>
      <c r="L887" s="50">
        <v>196.04494793235969</v>
      </c>
      <c r="M887" s="50">
        <v>192.04139364733734</v>
      </c>
      <c r="N887" s="50">
        <v>184.46972051608768</v>
      </c>
      <c r="O887" s="306">
        <v>194.20494835799545</v>
      </c>
      <c r="P887" s="50">
        <v>203.66558314957783</v>
      </c>
      <c r="Q887" s="50">
        <v>214.7637563490608</v>
      </c>
      <c r="R887" s="50">
        <v>230.57612176051691</v>
      </c>
      <c r="S887" s="50">
        <v>250.18964246316324</v>
      </c>
      <c r="T887" s="50">
        <v>271.58546609105582</v>
      </c>
      <c r="U887" s="306">
        <v>201.22027536977876</v>
      </c>
      <c r="V887" s="50">
        <v>208.7789922041992</v>
      </c>
      <c r="W887" s="50">
        <v>217.81503168894062</v>
      </c>
      <c r="X887" s="50">
        <v>231.36565505706056</v>
      </c>
      <c r="Y887" s="50">
        <v>248.37712257524655</v>
      </c>
      <c r="Z887" s="50">
        <v>266.75126914229315</v>
      </c>
    </row>
    <row r="888" spans="1:26" x14ac:dyDescent="0.25">
      <c r="A888" t="str">
        <f t="shared" si="22"/>
        <v>38. Inzameling, verwerking en verwijdering van afval; terugwinning</v>
      </c>
      <c r="B888">
        <v>38</v>
      </c>
      <c r="C888" s="3" t="s">
        <v>163</v>
      </c>
      <c r="D888" s="208"/>
      <c r="E888" s="50">
        <v>190.011537417222</v>
      </c>
      <c r="F888" s="50">
        <v>179.77174028890477</v>
      </c>
      <c r="G888" s="50">
        <v>163.48459104428707</v>
      </c>
      <c r="H888" s="50">
        <v>161.09300061921218</v>
      </c>
      <c r="I888" s="50">
        <v>144.93058236406577</v>
      </c>
      <c r="J888" s="50">
        <v>199.59240201028086</v>
      </c>
      <c r="K888" s="50">
        <v>180.14432023146458</v>
      </c>
      <c r="L888" s="50">
        <v>180.07792248051769</v>
      </c>
      <c r="M888" s="50">
        <v>168.51030841841379</v>
      </c>
      <c r="N888" s="50">
        <v>166.74932368854965</v>
      </c>
      <c r="O888" s="306">
        <v>184.76911471489663</v>
      </c>
      <c r="P888" s="50">
        <v>184.79477156275979</v>
      </c>
      <c r="Q888" s="50">
        <v>188.53150647520206</v>
      </c>
      <c r="R888" s="50">
        <v>188.71367612906423</v>
      </c>
      <c r="S888" s="50">
        <v>186.28385490855089</v>
      </c>
      <c r="T888" s="50">
        <v>184.83641813810462</v>
      </c>
      <c r="U888" s="306">
        <v>192.9723405497615</v>
      </c>
      <c r="V888" s="50">
        <v>190.94710148366968</v>
      </c>
      <c r="W888" s="50">
        <v>192.73697259270963</v>
      </c>
      <c r="X888" s="50">
        <v>190.87197811891647</v>
      </c>
      <c r="Y888" s="50">
        <v>186.41107912430297</v>
      </c>
      <c r="Z888" s="50">
        <v>182.99606553171807</v>
      </c>
    </row>
    <row r="889" spans="1:26" x14ac:dyDescent="0.25">
      <c r="A889" t="str">
        <f t="shared" si="22"/>
        <v>38. Inzameling, verwerking en verwijdering van afval; terugwinning</v>
      </c>
      <c r="B889">
        <v>38</v>
      </c>
      <c r="C889" s="3" t="s">
        <v>164</v>
      </c>
      <c r="D889" s="208"/>
      <c r="E889" s="50">
        <v>197.4399014369929</v>
      </c>
      <c r="F889" s="50">
        <v>177.39927200979295</v>
      </c>
      <c r="G889" s="50">
        <v>153.82969066731084</v>
      </c>
      <c r="H889" s="50">
        <v>152.68844487309744</v>
      </c>
      <c r="I889" s="50">
        <v>134.204416264515</v>
      </c>
      <c r="J889" s="50">
        <v>193.13825316151204</v>
      </c>
      <c r="K889" s="50">
        <v>174.94275838562041</v>
      </c>
      <c r="L889" s="50">
        <v>180.55170235260937</v>
      </c>
      <c r="M889" s="50">
        <v>166.58437498015192</v>
      </c>
      <c r="N889" s="50">
        <v>157.87659508416158</v>
      </c>
      <c r="O889" s="306">
        <v>174.62333707374469</v>
      </c>
      <c r="P889" s="50">
        <v>176.27871083861118</v>
      </c>
      <c r="Q889" s="50">
        <v>174.06088320739457</v>
      </c>
      <c r="R889" s="50">
        <v>176.1586222223647</v>
      </c>
      <c r="S889" s="50">
        <v>179.93050459275096</v>
      </c>
      <c r="T889" s="50">
        <v>185.28264571039705</v>
      </c>
      <c r="U889" s="306">
        <v>183.66705735890304</v>
      </c>
      <c r="V889" s="50">
        <v>183.43683762885925</v>
      </c>
      <c r="W889" s="50">
        <v>179.20312395902249</v>
      </c>
      <c r="X889" s="50">
        <v>179.43452224911729</v>
      </c>
      <c r="Y889" s="50">
        <v>181.32788669998112</v>
      </c>
      <c r="Z889" s="50">
        <v>184.73630383560089</v>
      </c>
    </row>
    <row r="890" spans="1:26" x14ac:dyDescent="0.25">
      <c r="A890" t="str">
        <f t="shared" si="22"/>
        <v>38. Inzameling, verwerking en verwijdering van afval; terugwinning</v>
      </c>
      <c r="B890">
        <v>38</v>
      </c>
      <c r="C890" s="3" t="s">
        <v>165</v>
      </c>
      <c r="D890" s="208"/>
      <c r="E890" s="50">
        <v>178.29241268427887</v>
      </c>
      <c r="F890" s="50">
        <v>158.54414330957843</v>
      </c>
      <c r="G890" s="50">
        <v>133.81428956928875</v>
      </c>
      <c r="H890" s="50">
        <v>133.9186770050683</v>
      </c>
      <c r="I890" s="50">
        <v>109.95687223602945</v>
      </c>
      <c r="J890" s="50">
        <v>178.77776209449922</v>
      </c>
      <c r="K890" s="50">
        <v>153.07119969795471</v>
      </c>
      <c r="L890" s="50">
        <v>150.26933310111767</v>
      </c>
      <c r="M890" s="50">
        <v>137.06755034329711</v>
      </c>
      <c r="N890" s="50">
        <v>129.1287239395742</v>
      </c>
      <c r="O890" s="306">
        <v>142.80536375588468</v>
      </c>
      <c r="P890" s="50">
        <v>146.92617753438228</v>
      </c>
      <c r="Q890" s="50">
        <v>152.13702123769025</v>
      </c>
      <c r="R890" s="50">
        <v>154.06453261156977</v>
      </c>
      <c r="S890" s="50">
        <v>154.45450678931658</v>
      </c>
      <c r="T890" s="50">
        <v>156.75251483120454</v>
      </c>
      <c r="U890" s="306">
        <v>152.44303345258379</v>
      </c>
      <c r="V890" s="50">
        <v>155.1743542664764</v>
      </c>
      <c r="W890" s="50">
        <v>158.9693432088697</v>
      </c>
      <c r="X890" s="50">
        <v>159.27178463038626</v>
      </c>
      <c r="Y890" s="50">
        <v>157.97721923756447</v>
      </c>
      <c r="Z890" s="50">
        <v>158.62297886722493</v>
      </c>
    </row>
    <row r="891" spans="1:26" x14ac:dyDescent="0.25">
      <c r="A891" t="str">
        <f t="shared" si="22"/>
        <v>38. Inzameling, verwerking en verwijdering van afval; terugwinning</v>
      </c>
      <c r="B891">
        <v>38</v>
      </c>
      <c r="C891" s="3" t="s">
        <v>166</v>
      </c>
      <c r="D891" s="206"/>
      <c r="E891" s="50">
        <v>134.85801132634631</v>
      </c>
      <c r="F891" s="50">
        <v>125.06338289283291</v>
      </c>
      <c r="G891" s="50">
        <v>110.54176227714372</v>
      </c>
      <c r="H891" s="50">
        <v>113.24194444205669</v>
      </c>
      <c r="I891" s="50">
        <v>91.734748769663227</v>
      </c>
      <c r="J891" s="50">
        <v>167.64106737743262</v>
      </c>
      <c r="K891" s="50">
        <v>140.10395825588054</v>
      </c>
      <c r="L891" s="50">
        <v>140.76873504995575</v>
      </c>
      <c r="M891" s="50">
        <v>125.75856154601247</v>
      </c>
      <c r="N891" s="50">
        <v>114.67813007179926</v>
      </c>
      <c r="O891" s="306">
        <v>133.92282549841283</v>
      </c>
      <c r="P891" s="50">
        <v>132.22437694562404</v>
      </c>
      <c r="Q891" s="50">
        <v>130.38729728711249</v>
      </c>
      <c r="R891" s="50">
        <v>129.03162508937405</v>
      </c>
      <c r="S891" s="50">
        <v>132.25308447758329</v>
      </c>
      <c r="T891" s="50">
        <v>130.5746750243907</v>
      </c>
      <c r="U891" s="306">
        <v>144.88197425496369</v>
      </c>
      <c r="V891" s="50">
        <v>141.52363849192415</v>
      </c>
      <c r="W891" s="50">
        <v>138.07353498015956</v>
      </c>
      <c r="X891" s="50">
        <v>135.1851639531732</v>
      </c>
      <c r="Y891" s="50">
        <v>137.0870336685316</v>
      </c>
      <c r="Z891" s="50">
        <v>133.9082170260082</v>
      </c>
    </row>
    <row r="892" spans="1:26" x14ac:dyDescent="0.25">
      <c r="A892" t="str">
        <f t="shared" si="22"/>
        <v>38. Inzameling, verwerking en verwijdering van afval; terugwinning</v>
      </c>
      <c r="B892">
        <v>38</v>
      </c>
      <c r="C892" s="3" t="s">
        <v>167</v>
      </c>
      <c r="D892" s="206"/>
      <c r="E892" s="50">
        <v>113.34045942390651</v>
      </c>
      <c r="F892" s="50">
        <v>109.97080241685994</v>
      </c>
      <c r="G892" s="50">
        <v>99.917691499437524</v>
      </c>
      <c r="H892" s="50">
        <v>102.81989633648952</v>
      </c>
      <c r="I892" s="50">
        <v>92.453169578061392</v>
      </c>
      <c r="J892" s="50">
        <v>166.51701930293305</v>
      </c>
      <c r="K892" s="50">
        <v>155.1112718414868</v>
      </c>
      <c r="L892" s="50">
        <v>171.23071712585855</v>
      </c>
      <c r="M892" s="50">
        <v>160.80763789003157</v>
      </c>
      <c r="N892" s="50">
        <v>156.34673652553892</v>
      </c>
      <c r="O892" s="306">
        <v>172.15986509232633</v>
      </c>
      <c r="P892" s="50">
        <v>169.85012830575587</v>
      </c>
      <c r="Q892" s="50">
        <v>167.92889486888475</v>
      </c>
      <c r="R892" s="50">
        <v>169.92181751527536</v>
      </c>
      <c r="S892" s="50">
        <v>166.37957145175372</v>
      </c>
      <c r="T892" s="50">
        <v>168.93374026862688</v>
      </c>
      <c r="U892" s="306">
        <v>183.51596862119609</v>
      </c>
      <c r="V892" s="50">
        <v>179.1288469362317</v>
      </c>
      <c r="W892" s="50">
        <v>175.21964067228606</v>
      </c>
      <c r="X892" s="50">
        <v>175.41398085780548</v>
      </c>
      <c r="Y892" s="50">
        <v>169.93105965905738</v>
      </c>
      <c r="Z892" s="50">
        <v>170.7052454247206</v>
      </c>
    </row>
    <row r="893" spans="1:26" x14ac:dyDescent="0.25">
      <c r="A893" t="str">
        <f t="shared" si="22"/>
        <v>38. Inzameling, verwerking en verwijdering van afval; terugwinning</v>
      </c>
      <c r="B893">
        <v>38</v>
      </c>
      <c r="C893" s="3" t="s">
        <v>168</v>
      </c>
      <c r="D893" s="206"/>
      <c r="E893" s="50">
        <v>67.016504623775774</v>
      </c>
      <c r="F893" s="50">
        <v>71.649600377976469</v>
      </c>
      <c r="G893" s="50">
        <v>76.83232391806412</v>
      </c>
      <c r="H893" s="50">
        <v>90.715801284985446</v>
      </c>
      <c r="I893" s="50">
        <v>93.237748016201039</v>
      </c>
      <c r="J893" s="50">
        <v>131.31250452099684</v>
      </c>
      <c r="K893" s="50">
        <v>141.87893388907545</v>
      </c>
      <c r="L893" s="50">
        <v>154.6401803526999</v>
      </c>
      <c r="M893" s="50">
        <v>159.51945295521185</v>
      </c>
      <c r="N893" s="50">
        <v>164.46950229144286</v>
      </c>
      <c r="O893" s="306">
        <v>185.93841622227666</v>
      </c>
      <c r="P893" s="50">
        <v>201.02102396383944</v>
      </c>
      <c r="Q893" s="50">
        <v>212.24471569208464</v>
      </c>
      <c r="R893" s="50">
        <v>218.32191397372213</v>
      </c>
      <c r="S893" s="50">
        <v>220.84353952094699</v>
      </c>
      <c r="T893" s="50">
        <v>215.36880550338833</v>
      </c>
      <c r="U893" s="306">
        <v>190.31698256191427</v>
      </c>
      <c r="V893" s="50">
        <v>203.56710540039001</v>
      </c>
      <c r="W893" s="50">
        <v>212.64771047100433</v>
      </c>
      <c r="X893" s="50">
        <v>216.41076450222803</v>
      </c>
      <c r="Y893" s="50">
        <v>216.58278438538153</v>
      </c>
      <c r="Z893" s="50">
        <v>208.96797651185136</v>
      </c>
    </row>
    <row r="894" spans="1:26" x14ac:dyDescent="0.25">
      <c r="A894" t="str">
        <f t="shared" si="22"/>
        <v>38. Inzameling, verwerking en verwijdering van afval; terugwinning</v>
      </c>
      <c r="B894">
        <v>38</v>
      </c>
      <c r="C894" s="3" t="s">
        <v>169</v>
      </c>
      <c r="D894" s="206"/>
      <c r="E894" s="50">
        <v>8.6381555897702835</v>
      </c>
      <c r="F894" s="50">
        <v>8.3912145035346732</v>
      </c>
      <c r="G894" s="50">
        <v>9.9075473736047286</v>
      </c>
      <c r="H894" s="50">
        <v>10.10400057371576</v>
      </c>
      <c r="I894" s="50">
        <v>11.612780302422347</v>
      </c>
      <c r="J894" s="50">
        <v>12.053438095343072</v>
      </c>
      <c r="K894" s="50">
        <v>14.914517301326951</v>
      </c>
      <c r="L894" s="50">
        <v>12.780179972564802</v>
      </c>
      <c r="M894" s="50">
        <v>17.031530283615332</v>
      </c>
      <c r="N894" s="50">
        <v>16.129190632203237</v>
      </c>
      <c r="O894" s="306">
        <v>21.382894284249502</v>
      </c>
      <c r="P894" s="50">
        <v>36.731657568366295</v>
      </c>
      <c r="Q894" s="50">
        <v>37.853478857426175</v>
      </c>
      <c r="R894" s="50">
        <v>36.330409064548483</v>
      </c>
      <c r="S894" s="50">
        <v>44.487956775271869</v>
      </c>
      <c r="T894" s="50">
        <v>48.157844959963427</v>
      </c>
      <c r="U894" s="306">
        <v>21.808136098556155</v>
      </c>
      <c r="V894" s="50">
        <v>37.063829666750287</v>
      </c>
      <c r="W894" s="50">
        <v>37.789684625793683</v>
      </c>
      <c r="X894" s="50">
        <v>35.883554899760725</v>
      </c>
      <c r="Y894" s="50">
        <v>43.473573230268819</v>
      </c>
      <c r="Z894" s="50">
        <v>46.559426928272643</v>
      </c>
    </row>
    <row r="895" spans="1:26" x14ac:dyDescent="0.25">
      <c r="A895" t="str">
        <f t="shared" si="22"/>
        <v>38. Inzameling, verwerking en verwijdering van afval; terugwinning</v>
      </c>
      <c r="B895">
        <v>38</v>
      </c>
      <c r="C895" s="3" t="s">
        <v>26</v>
      </c>
      <c r="D895" s="208"/>
      <c r="E895" s="50">
        <v>188.99511963745258</v>
      </c>
      <c r="F895" s="50">
        <v>190.01161729837111</v>
      </c>
      <c r="G895" s="50">
        <v>186.65756279110636</v>
      </c>
      <c r="H895" s="50">
        <v>203.63969819519073</v>
      </c>
      <c r="I895" s="50">
        <v>197.30369789668478</v>
      </c>
      <c r="J895" s="50">
        <v>309.88296191927299</v>
      </c>
      <c r="K895" s="50">
        <v>311.9047230318892</v>
      </c>
      <c r="L895" s="50">
        <v>338.65107745112323</v>
      </c>
      <c r="M895" s="50">
        <v>337.35862112885877</v>
      </c>
      <c r="N895" s="50">
        <v>336.94542944918504</v>
      </c>
      <c r="O895" s="306">
        <v>379.48117559885253</v>
      </c>
      <c r="P895" s="50">
        <v>407.60280983796162</v>
      </c>
      <c r="Q895" s="50">
        <v>418.02708941839558</v>
      </c>
      <c r="R895" s="50">
        <v>424.57414055354593</v>
      </c>
      <c r="S895" s="50">
        <v>431.71106774797261</v>
      </c>
      <c r="T895" s="50">
        <v>432.46039073197863</v>
      </c>
      <c r="U895" s="306">
        <v>395.6410872816665</v>
      </c>
      <c r="V895" s="50">
        <v>419.75978200337198</v>
      </c>
      <c r="W895" s="50">
        <v>425.65703576908413</v>
      </c>
      <c r="X895" s="50">
        <v>427.70830025979421</v>
      </c>
      <c r="Y895" s="50">
        <v>429.9874172747077</v>
      </c>
      <c r="Z895" s="50">
        <v>426.23264886484458</v>
      </c>
    </row>
    <row r="896" spans="1:26" x14ac:dyDescent="0.25">
      <c r="A896" t="str">
        <f t="shared" si="22"/>
        <v>38. Inzameling, verwerking en verwijdering van afval; terugwinning</v>
      </c>
      <c r="B896">
        <v>38</v>
      </c>
      <c r="C896" s="3" t="s">
        <v>19</v>
      </c>
      <c r="D896" s="208"/>
      <c r="E896" s="50">
        <v>1390.1212630613315</v>
      </c>
      <c r="F896" s="50">
        <v>1280.78300396127</v>
      </c>
      <c r="G896" s="50">
        <v>1167.8332800601956</v>
      </c>
      <c r="H896" s="50">
        <v>1188.7448310101886</v>
      </c>
      <c r="I896" s="50">
        <v>1076.0381478278691</v>
      </c>
      <c r="J896" s="50">
        <v>1572.1140401284231</v>
      </c>
      <c r="K896" s="50">
        <v>1439.3996045708257</v>
      </c>
      <c r="L896" s="50">
        <v>1490.6726881011057</v>
      </c>
      <c r="M896" s="50">
        <v>1426.060841269868</v>
      </c>
      <c r="N896" s="50">
        <v>1400.8061793769816</v>
      </c>
      <c r="O896" s="306">
        <v>1603.3765872975741</v>
      </c>
      <c r="P896" s="50">
        <v>1662.5032354950829</v>
      </c>
      <c r="Q896" s="50">
        <v>1717.7025233065506</v>
      </c>
      <c r="R896" s="50">
        <v>1767.6812089727966</v>
      </c>
      <c r="S896" s="50">
        <v>1820.765327427958</v>
      </c>
      <c r="T896" s="50">
        <v>1868.5378408234424</v>
      </c>
      <c r="U896" s="306">
        <v>1674.6479103851948</v>
      </c>
      <c r="V896" s="50">
        <v>1716.8543124497969</v>
      </c>
      <c r="W896" s="50">
        <v>1754.1617592395316</v>
      </c>
      <c r="X896" s="50">
        <v>1785.4584410807997</v>
      </c>
      <c r="Y896" s="50">
        <v>1818.8995989237951</v>
      </c>
      <c r="Z896" s="50">
        <v>1846.4258176399296</v>
      </c>
    </row>
    <row r="897" spans="1:26" x14ac:dyDescent="0.25">
      <c r="A897" t="str">
        <f t="shared" si="22"/>
        <v>38. Inzameling, verwerking en verwijdering van afval; terugwinning</v>
      </c>
      <c r="B897">
        <v>38</v>
      </c>
      <c r="C897" s="3" t="s">
        <v>20</v>
      </c>
      <c r="D897" s="208"/>
      <c r="E897" s="207">
        <v>0.13595585123361587</v>
      </c>
      <c r="F897" s="207">
        <v>0.1483558235163128</v>
      </c>
      <c r="G897" s="207">
        <v>0.15983237160486224</v>
      </c>
      <c r="H897" s="207">
        <v>0.17130648469120061</v>
      </c>
      <c r="I897" s="207">
        <v>0.18336124820013994</v>
      </c>
      <c r="J897" s="207">
        <v>0.19711226667370721</v>
      </c>
      <c r="K897" s="207">
        <v>0.21669084946350764</v>
      </c>
      <c r="L897" s="207">
        <v>0.22718003767984379</v>
      </c>
      <c r="M897" s="207">
        <v>0.23656677987767352</v>
      </c>
      <c r="N897" s="207">
        <v>0.24053679546091372</v>
      </c>
      <c r="O897" s="307">
        <v>0.23667626096402752</v>
      </c>
      <c r="P897" s="207">
        <v>0.24517414531020754</v>
      </c>
      <c r="Q897" s="207">
        <v>0.24336407715912295</v>
      </c>
      <c r="R897" s="207">
        <v>0.24018705318492745</v>
      </c>
      <c r="S897" s="207">
        <v>0.23710417880035892</v>
      </c>
      <c r="T897" s="207">
        <v>0.23144320724133607</v>
      </c>
      <c r="U897" s="307">
        <v>0.2362532952915834</v>
      </c>
      <c r="V897" s="207">
        <v>0.2444935362071651</v>
      </c>
      <c r="W897" s="207">
        <v>0.24265552109265909</v>
      </c>
      <c r="X897" s="207">
        <v>0.23955096933025649</v>
      </c>
      <c r="Y897" s="207">
        <v>0.23639975374623332</v>
      </c>
      <c r="Z897" s="207">
        <v>0.23084201097753712</v>
      </c>
    </row>
    <row r="898" spans="1:26" x14ac:dyDescent="0.25">
      <c r="A898" t="str">
        <f t="shared" si="22"/>
        <v>38. Inzameling, verwerking en verwijdering van afval; terugwinning</v>
      </c>
      <c r="B898">
        <v>38</v>
      </c>
      <c r="C898" s="3" t="s">
        <v>29</v>
      </c>
      <c r="D898" s="208"/>
      <c r="E898" s="50">
        <v>1302.1212630613315</v>
      </c>
      <c r="F898" s="50">
        <v>1280.78300396127</v>
      </c>
      <c r="G898" s="50">
        <v>1167.8332800601956</v>
      </c>
      <c r="H898" s="50">
        <v>1188.7448310101886</v>
      </c>
      <c r="I898" s="50">
        <v>1076.0381478278691</v>
      </c>
      <c r="J898" s="50">
        <v>1495.1140401284231</v>
      </c>
      <c r="K898" s="50">
        <v>1439.3996045708257</v>
      </c>
      <c r="L898" s="50">
        <v>1490.6726881011057</v>
      </c>
      <c r="M898" s="50">
        <v>1426.060841269868</v>
      </c>
      <c r="N898" s="50">
        <v>1400.8061793769816</v>
      </c>
      <c r="O898" s="306">
        <v>1603.3765872975741</v>
      </c>
      <c r="P898" s="50">
        <v>1662.5032354950829</v>
      </c>
      <c r="Q898" s="50">
        <v>1717.7025233065506</v>
      </c>
      <c r="R898" s="50">
        <v>1767.6812089727966</v>
      </c>
      <c r="S898" s="50">
        <v>1820.765327427958</v>
      </c>
      <c r="T898" s="50">
        <v>1868.5378408234424</v>
      </c>
      <c r="U898" s="306">
        <v>1674.6479103851948</v>
      </c>
      <c r="V898" s="50">
        <v>1716.8543124497969</v>
      </c>
      <c r="W898" s="50">
        <v>1754.1617592395316</v>
      </c>
      <c r="X898" s="50">
        <v>1785.4584410807997</v>
      </c>
      <c r="Y898" s="50">
        <v>1818.8995989237951</v>
      </c>
      <c r="Z898" s="50">
        <v>1846.4258176399296</v>
      </c>
    </row>
    <row r="899" spans="1:26" x14ac:dyDescent="0.25">
      <c r="A899" t="str">
        <f t="shared" ref="A899:A962" si="23">VLOOKUP(B899,$AT$3:$AU$70,2)</f>
        <v>41. Bouw van gebouwen; ontwikkeling van bouwprojecten</v>
      </c>
      <c r="B899">
        <v>41</v>
      </c>
      <c r="C899" s="3" t="s">
        <v>25</v>
      </c>
      <c r="D899" s="50">
        <v>31357</v>
      </c>
      <c r="E899" s="50">
        <v>30640</v>
      </c>
      <c r="F899" s="50">
        <v>30398</v>
      </c>
      <c r="G899" s="50">
        <v>30334</v>
      </c>
      <c r="H899" s="50">
        <v>30294</v>
      </c>
      <c r="I899" s="50">
        <v>30516</v>
      </c>
      <c r="J899" s="50">
        <v>30498</v>
      </c>
      <c r="K899" s="50">
        <v>30334</v>
      </c>
      <c r="L899" s="50">
        <v>30105</v>
      </c>
      <c r="M899" s="50">
        <v>29131</v>
      </c>
      <c r="N899" s="50">
        <v>28088.995110058429</v>
      </c>
      <c r="O899" s="306">
        <v>27781.543585825311</v>
      </c>
      <c r="P899" s="50">
        <v>27477.457309775102</v>
      </c>
      <c r="Q899" s="50">
        <v>27176.699447173061</v>
      </c>
      <c r="R899" s="50">
        <v>26879.233566463558</v>
      </c>
      <c r="S899" s="50">
        <v>26585.023634857014</v>
      </c>
      <c r="T899" s="50">
        <v>26294.034013965131</v>
      </c>
      <c r="U899" s="306">
        <v>27741.734078222125</v>
      </c>
      <c r="V899" s="50">
        <v>27398.766194779349</v>
      </c>
      <c r="W899" s="50">
        <v>27060.03838402783</v>
      </c>
      <c r="X899" s="50">
        <v>26725.498226434145</v>
      </c>
      <c r="Y899" s="50">
        <v>26395.093950521576</v>
      </c>
      <c r="Z899" s="50">
        <v>26068.774424858246</v>
      </c>
    </row>
    <row r="900" spans="1:26" x14ac:dyDescent="0.25">
      <c r="A900" t="str">
        <f t="shared" si="23"/>
        <v>41. Bouw van gebouwen; ontwikkeling van bouwprojecten</v>
      </c>
      <c r="B900">
        <v>41</v>
      </c>
      <c r="C900" s="3" t="s">
        <v>154</v>
      </c>
      <c r="D900" s="206"/>
      <c r="E900" s="50">
        <v>-717</v>
      </c>
      <c r="F900" s="50">
        <v>-242</v>
      </c>
      <c r="G900" s="50">
        <v>-64</v>
      </c>
      <c r="H900" s="50">
        <v>-40</v>
      </c>
      <c r="I900" s="50">
        <v>222</v>
      </c>
      <c r="J900" s="50">
        <v>-18</v>
      </c>
      <c r="K900" s="50">
        <v>-164</v>
      </c>
      <c r="L900" s="50">
        <v>-229</v>
      </c>
      <c r="M900" s="50">
        <v>-974</v>
      </c>
      <c r="N900" s="50">
        <v>-1042.0048899415706</v>
      </c>
      <c r="O900" s="306">
        <v>-307.45152423311811</v>
      </c>
      <c r="P900" s="50">
        <v>-304.08627605020956</v>
      </c>
      <c r="Q900" s="50">
        <v>-300.7578626020404</v>
      </c>
      <c r="R900" s="50">
        <v>-297.46588070950384</v>
      </c>
      <c r="S900" s="50">
        <v>-294.20993160654325</v>
      </c>
      <c r="T900" s="50">
        <v>-290.98962089188353</v>
      </c>
      <c r="U900" s="306">
        <v>-347.26103183630403</v>
      </c>
      <c r="V900" s="50">
        <v>-342.96788344277593</v>
      </c>
      <c r="W900" s="50">
        <v>-338.72781075151943</v>
      </c>
      <c r="X900" s="50">
        <v>-334.54015759368485</v>
      </c>
      <c r="Y900" s="50">
        <v>-330.40427591256957</v>
      </c>
      <c r="Z900" s="50">
        <v>-326.31952566332984</v>
      </c>
    </row>
    <row r="901" spans="1:26" x14ac:dyDescent="0.25">
      <c r="A901" t="str">
        <f t="shared" si="23"/>
        <v>41. Bouw van gebouwen; ontwikkeling van bouwprojecten</v>
      </c>
      <c r="B901">
        <v>41</v>
      </c>
      <c r="C901" s="3" t="s">
        <v>155</v>
      </c>
      <c r="D901" s="206"/>
      <c r="E901" s="207">
        <v>0.97713429218356351</v>
      </c>
      <c r="F901" s="207">
        <v>0.99210182767624022</v>
      </c>
      <c r="G901" s="207">
        <v>0.99789459832883742</v>
      </c>
      <c r="H901" s="207">
        <v>0.99868134766268868</v>
      </c>
      <c r="I901" s="207">
        <v>1.007328183798772</v>
      </c>
      <c r="J901" s="207">
        <v>0.999410145497444</v>
      </c>
      <c r="K901" s="207">
        <v>0.9946225982031609</v>
      </c>
      <c r="L901" s="207">
        <v>0.99245071536889296</v>
      </c>
      <c r="M901" s="207">
        <v>0.96764657033715329</v>
      </c>
      <c r="N901" s="207">
        <v>0.96423037692006552</v>
      </c>
      <c r="O901" s="307">
        <v>0.98905437795020934</v>
      </c>
      <c r="P901" s="207">
        <v>0.98905437795021012</v>
      </c>
      <c r="Q901" s="207">
        <v>0.9890543779502099</v>
      </c>
      <c r="R901" s="207">
        <v>0.98905437795020956</v>
      </c>
      <c r="S901" s="207">
        <v>0.9890543779502099</v>
      </c>
      <c r="T901" s="207">
        <v>0.98905437795020978</v>
      </c>
      <c r="U901" s="307">
        <v>0.9876371144472893</v>
      </c>
      <c r="V901" s="207">
        <v>0.98763711444728997</v>
      </c>
      <c r="W901" s="207">
        <v>0.98763711444728985</v>
      </c>
      <c r="X901" s="207">
        <v>0.98763711444728963</v>
      </c>
      <c r="Y901" s="207">
        <v>0.98763711444728963</v>
      </c>
      <c r="Z901" s="207">
        <v>0.98763711444728985</v>
      </c>
    </row>
    <row r="902" spans="1:26" x14ac:dyDescent="0.25">
      <c r="A902" t="str">
        <f t="shared" si="23"/>
        <v>41. Bouw van gebouwen; ontwikkeling van bouwprojecten</v>
      </c>
      <c r="B902">
        <v>41</v>
      </c>
      <c r="C902" s="3" t="s">
        <v>8</v>
      </c>
      <c r="D902" s="50">
        <v>473</v>
      </c>
      <c r="E902" s="50">
        <v>361</v>
      </c>
      <c r="F902" s="50">
        <v>317</v>
      </c>
      <c r="G902" s="50">
        <v>293</v>
      </c>
      <c r="H902" s="50">
        <v>302</v>
      </c>
      <c r="I902" s="50">
        <v>303</v>
      </c>
      <c r="J902" s="50">
        <v>314</v>
      </c>
      <c r="K902" s="50">
        <v>322</v>
      </c>
      <c r="L902" s="50">
        <v>341</v>
      </c>
      <c r="M902" s="50">
        <v>322</v>
      </c>
      <c r="N902" s="50">
        <v>238.78384582763556</v>
      </c>
      <c r="O902" s="306">
        <v>238.02455190455663</v>
      </c>
      <c r="P902" s="50">
        <v>243.19046334545743</v>
      </c>
      <c r="Q902" s="50">
        <v>246.66366742541311</v>
      </c>
      <c r="R902" s="50">
        <v>250.04399364659005</v>
      </c>
      <c r="S902" s="50">
        <v>253.52156002967288</v>
      </c>
      <c r="T902" s="50">
        <v>247.8218465975948</v>
      </c>
      <c r="U902" s="306">
        <v>237.68347509651255</v>
      </c>
      <c r="V902" s="50">
        <v>242.49400411703431</v>
      </c>
      <c r="W902" s="50">
        <v>245.60481751845168</v>
      </c>
      <c r="X902" s="50">
        <v>248.61387108410958</v>
      </c>
      <c r="Y902" s="50">
        <v>251.71034216016767</v>
      </c>
      <c r="Z902" s="50">
        <v>245.69877003556388</v>
      </c>
    </row>
    <row r="903" spans="1:26" x14ac:dyDescent="0.25">
      <c r="A903" t="str">
        <f t="shared" si="23"/>
        <v>41. Bouw van gebouwen; ontwikkeling van bouwprojecten</v>
      </c>
      <c r="B903">
        <v>41</v>
      </c>
      <c r="C903" s="3" t="s">
        <v>9</v>
      </c>
      <c r="D903" s="50">
        <v>2837</v>
      </c>
      <c r="E903" s="50">
        <v>2631</v>
      </c>
      <c r="F903" s="50">
        <v>2490</v>
      </c>
      <c r="G903" s="50">
        <v>2255</v>
      </c>
      <c r="H903" s="50">
        <v>2099</v>
      </c>
      <c r="I903" s="50">
        <v>1974</v>
      </c>
      <c r="J903" s="50">
        <v>1919</v>
      </c>
      <c r="K903" s="50">
        <v>1937</v>
      </c>
      <c r="L903" s="50">
        <v>1873</v>
      </c>
      <c r="M903" s="50">
        <v>1755</v>
      </c>
      <c r="N903" s="50">
        <v>1552.6655685984547</v>
      </c>
      <c r="O903" s="306">
        <v>1547.7283437760448</v>
      </c>
      <c r="P903" s="50">
        <v>1581.3191120163108</v>
      </c>
      <c r="Q903" s="50">
        <v>1603.9032377094518</v>
      </c>
      <c r="R903" s="50">
        <v>1625.883435390163</v>
      </c>
      <c r="S903" s="50">
        <v>1648.4959264772933</v>
      </c>
      <c r="T903" s="50">
        <v>1611.4341697818516</v>
      </c>
      <c r="U903" s="306">
        <v>1545.5105295254116</v>
      </c>
      <c r="V903" s="50">
        <v>1576.7904628518033</v>
      </c>
      <c r="W903" s="50">
        <v>1597.0181832068977</v>
      </c>
      <c r="X903" s="50">
        <v>1616.5842214758261</v>
      </c>
      <c r="Y903" s="50">
        <v>1636.7186824452956</v>
      </c>
      <c r="Z903" s="50">
        <v>1597.6290990663761</v>
      </c>
    </row>
    <row r="904" spans="1:26" x14ac:dyDescent="0.25">
      <c r="A904" t="str">
        <f t="shared" si="23"/>
        <v>41. Bouw van gebouwen; ontwikkeling van bouwprojecten</v>
      </c>
      <c r="B904">
        <v>41</v>
      </c>
      <c r="C904" s="3" t="s">
        <v>10</v>
      </c>
      <c r="D904" s="50">
        <v>3880</v>
      </c>
      <c r="E904" s="50">
        <v>3803</v>
      </c>
      <c r="F904" s="50">
        <v>3744</v>
      </c>
      <c r="G904" s="50">
        <v>3835</v>
      </c>
      <c r="H904" s="50">
        <v>3752</v>
      </c>
      <c r="I904" s="50">
        <v>3777</v>
      </c>
      <c r="J904" s="50">
        <v>3714</v>
      </c>
      <c r="K904" s="50">
        <v>3610</v>
      </c>
      <c r="L904" s="50">
        <v>3385</v>
      </c>
      <c r="M904" s="50">
        <v>3140</v>
      </c>
      <c r="N904" s="50">
        <v>2613.2138922116387</v>
      </c>
      <c r="O904" s="306">
        <v>2604.9042956340963</v>
      </c>
      <c r="P904" s="50">
        <v>2661.439240435353</v>
      </c>
      <c r="Q904" s="50">
        <v>2699.4494547392883</v>
      </c>
      <c r="R904" s="50">
        <v>2736.4432279602925</v>
      </c>
      <c r="S904" s="50">
        <v>2774.5011826425371</v>
      </c>
      <c r="T904" s="50">
        <v>2712.1243904826383</v>
      </c>
      <c r="U904" s="306">
        <v>2601.1716032067561</v>
      </c>
      <c r="V904" s="50">
        <v>2653.8172971469944</v>
      </c>
      <c r="W904" s="50">
        <v>2687.8615632843698</v>
      </c>
      <c r="X904" s="50">
        <v>2720.7921853410326</v>
      </c>
      <c r="Y904" s="50">
        <v>2754.6794912630053</v>
      </c>
      <c r="Z904" s="50">
        <v>2688.8897652637579</v>
      </c>
    </row>
    <row r="905" spans="1:26" x14ac:dyDescent="0.25">
      <c r="A905" t="str">
        <f t="shared" si="23"/>
        <v>41. Bouw van gebouwen; ontwikkeling van bouwprojecten</v>
      </c>
      <c r="B905">
        <v>41</v>
      </c>
      <c r="C905" s="3" t="s">
        <v>11</v>
      </c>
      <c r="D905" s="50">
        <v>4109</v>
      </c>
      <c r="E905" s="50">
        <v>3937</v>
      </c>
      <c r="F905" s="50">
        <v>3855</v>
      </c>
      <c r="G905" s="50">
        <v>3785</v>
      </c>
      <c r="H905" s="50">
        <v>3808</v>
      </c>
      <c r="I905" s="50">
        <v>3821</v>
      </c>
      <c r="J905" s="50">
        <v>3859</v>
      </c>
      <c r="K905" s="50">
        <v>3835</v>
      </c>
      <c r="L905" s="50">
        <v>3919</v>
      </c>
      <c r="M905" s="50">
        <v>3740</v>
      </c>
      <c r="N905" s="50">
        <v>3705.6196707607151</v>
      </c>
      <c r="O905" s="306">
        <v>3523.2312851660927</v>
      </c>
      <c r="P905" s="50">
        <v>3314.5522370068916</v>
      </c>
      <c r="Q905" s="50">
        <v>3054.0715429822185</v>
      </c>
      <c r="R905" s="50">
        <v>2882.7486284570805</v>
      </c>
      <c r="S905" s="50">
        <v>2755.5479341016608</v>
      </c>
      <c r="T905" s="50">
        <v>2789.0336685943194</v>
      </c>
      <c r="U905" s="306">
        <v>3518.1826779063376</v>
      </c>
      <c r="V905" s="50">
        <v>3305.0598808437562</v>
      </c>
      <c r="W905" s="50">
        <v>3040.9613699158199</v>
      </c>
      <c r="X905" s="50">
        <v>2866.2607944747842</v>
      </c>
      <c r="Y905" s="50">
        <v>2735.8616492036876</v>
      </c>
      <c r="Z905" s="50">
        <v>2765.1401656856665</v>
      </c>
    </row>
    <row r="906" spans="1:26" x14ac:dyDescent="0.25">
      <c r="A906" t="str">
        <f t="shared" si="23"/>
        <v>41. Bouw van gebouwen; ontwikkeling van bouwprojecten</v>
      </c>
      <c r="B906">
        <v>41</v>
      </c>
      <c r="C906" s="3" t="s">
        <v>12</v>
      </c>
      <c r="D906" s="50">
        <v>3636</v>
      </c>
      <c r="E906" s="50">
        <v>3679</v>
      </c>
      <c r="F906" s="50">
        <v>3720</v>
      </c>
      <c r="G906" s="50">
        <v>3853</v>
      </c>
      <c r="H906" s="50">
        <v>3842</v>
      </c>
      <c r="I906" s="50">
        <v>3927</v>
      </c>
      <c r="J906" s="50">
        <v>3879</v>
      </c>
      <c r="K906" s="50">
        <v>3825</v>
      </c>
      <c r="L906" s="50">
        <v>3728</v>
      </c>
      <c r="M906" s="50">
        <v>3620</v>
      </c>
      <c r="N906" s="50">
        <v>3590.5013306942337</v>
      </c>
      <c r="O906" s="306">
        <v>3575.0299462970852</v>
      </c>
      <c r="P906" s="50">
        <v>3581.0884962934024</v>
      </c>
      <c r="Q906" s="50">
        <v>3656.6843089643198</v>
      </c>
      <c r="R906" s="50">
        <v>3600.0144972874741</v>
      </c>
      <c r="S906" s="50">
        <v>3566.9209989765272</v>
      </c>
      <c r="T906" s="50">
        <v>3391.3592791162332</v>
      </c>
      <c r="U906" s="306">
        <v>3569.9071142489283</v>
      </c>
      <c r="V906" s="50">
        <v>3570.8328222150185</v>
      </c>
      <c r="W906" s="50">
        <v>3640.9873079396193</v>
      </c>
      <c r="X906" s="50">
        <v>3579.424272812405</v>
      </c>
      <c r="Y906" s="50">
        <v>3541.4380733756338</v>
      </c>
      <c r="Z906" s="50">
        <v>3362.3056847791377</v>
      </c>
    </row>
    <row r="907" spans="1:26" x14ac:dyDescent="0.25">
      <c r="A907" t="str">
        <f t="shared" si="23"/>
        <v>41. Bouw van gebouwen; ontwikkeling van bouwprojecten</v>
      </c>
      <c r="B907">
        <v>41</v>
      </c>
      <c r="C907" s="3" t="s">
        <v>13</v>
      </c>
      <c r="D907" s="50">
        <v>3807</v>
      </c>
      <c r="E907" s="50">
        <v>3704</v>
      </c>
      <c r="F907" s="50">
        <v>3661</v>
      </c>
      <c r="G907" s="50">
        <v>3569</v>
      </c>
      <c r="H907" s="50">
        <v>3558</v>
      </c>
      <c r="I907" s="50">
        <v>3550</v>
      </c>
      <c r="J907" s="50">
        <v>3641</v>
      </c>
      <c r="K907" s="50">
        <v>3730</v>
      </c>
      <c r="L907" s="50">
        <v>3767</v>
      </c>
      <c r="M907" s="50">
        <v>3658</v>
      </c>
      <c r="N907" s="50">
        <v>3664.9312919441136</v>
      </c>
      <c r="O907" s="306">
        <v>3601.6210781290474</v>
      </c>
      <c r="P907" s="50">
        <v>3559.5863273746099</v>
      </c>
      <c r="Q907" s="50">
        <v>3483.064549997579</v>
      </c>
      <c r="R907" s="50">
        <v>3484.5060107434911</v>
      </c>
      <c r="S907" s="50">
        <v>3456.111455355403</v>
      </c>
      <c r="T907" s="50">
        <v>3441.2191537182798</v>
      </c>
      <c r="U907" s="306">
        <v>3596.4601423714412</v>
      </c>
      <c r="V907" s="50">
        <v>3549.392232125299</v>
      </c>
      <c r="W907" s="50">
        <v>3468.1128442469953</v>
      </c>
      <c r="X907" s="50">
        <v>3464.5764351820599</v>
      </c>
      <c r="Y907" s="50">
        <v>3431.4201792911208</v>
      </c>
      <c r="Z907" s="50">
        <v>3411.7384124907603</v>
      </c>
    </row>
    <row r="908" spans="1:26" x14ac:dyDescent="0.25">
      <c r="A908" t="str">
        <f t="shared" si="23"/>
        <v>41. Bouw van gebouwen; ontwikkeling van bouwprojecten</v>
      </c>
      <c r="B908">
        <v>41</v>
      </c>
      <c r="C908" s="3" t="s">
        <v>14</v>
      </c>
      <c r="D908" s="50">
        <v>4304</v>
      </c>
      <c r="E908" s="50">
        <v>4154</v>
      </c>
      <c r="F908" s="50">
        <v>3994</v>
      </c>
      <c r="G908" s="50">
        <v>3883</v>
      </c>
      <c r="H908" s="50">
        <v>3862</v>
      </c>
      <c r="I908" s="50">
        <v>3793</v>
      </c>
      <c r="J908" s="50">
        <v>3701</v>
      </c>
      <c r="K908" s="50">
        <v>3668</v>
      </c>
      <c r="L908" s="50">
        <v>3590</v>
      </c>
      <c r="M908" s="50">
        <v>3493</v>
      </c>
      <c r="N908" s="50">
        <v>3406.9074262778618</v>
      </c>
      <c r="O908" s="306">
        <v>3422.3771524469344</v>
      </c>
      <c r="P908" s="50">
        <v>3441.3243983212528</v>
      </c>
      <c r="Q908" s="50">
        <v>3511.1928908357654</v>
      </c>
      <c r="R908" s="50">
        <v>3521.0836981490847</v>
      </c>
      <c r="S908" s="50">
        <v>3527.7555568345779</v>
      </c>
      <c r="T908" s="50">
        <v>3466.8149986632911</v>
      </c>
      <c r="U908" s="306">
        <v>3417.4730639159852</v>
      </c>
      <c r="V908" s="50">
        <v>3431.4689866318445</v>
      </c>
      <c r="W908" s="50">
        <v>3496.1204389234545</v>
      </c>
      <c r="X908" s="50">
        <v>3500.9449170983362</v>
      </c>
      <c r="Y908" s="50">
        <v>3502.5524383974875</v>
      </c>
      <c r="Z908" s="50">
        <v>3437.1149791952366</v>
      </c>
    </row>
    <row r="909" spans="1:26" x14ac:dyDescent="0.25">
      <c r="A909" t="str">
        <f t="shared" si="23"/>
        <v>41. Bouw van gebouwen; ontwikkeling van bouwprojecten</v>
      </c>
      <c r="B909">
        <v>41</v>
      </c>
      <c r="C909" s="3" t="s">
        <v>15</v>
      </c>
      <c r="D909" s="50">
        <v>4158</v>
      </c>
      <c r="E909" s="50">
        <v>4182</v>
      </c>
      <c r="F909" s="50">
        <v>4175</v>
      </c>
      <c r="G909" s="50">
        <v>4154</v>
      </c>
      <c r="H909" s="50">
        <v>4190</v>
      </c>
      <c r="I909" s="50">
        <v>4168</v>
      </c>
      <c r="J909" s="50">
        <v>4051</v>
      </c>
      <c r="K909" s="50">
        <v>3890</v>
      </c>
      <c r="L909" s="50">
        <v>3797</v>
      </c>
      <c r="M909" s="50">
        <v>3645</v>
      </c>
      <c r="N909" s="50">
        <v>3583.4365924731619</v>
      </c>
      <c r="O909" s="306">
        <v>3503.1085185348256</v>
      </c>
      <c r="P909" s="50">
        <v>3446.8321951390985</v>
      </c>
      <c r="Q909" s="50">
        <v>3356.7737291006997</v>
      </c>
      <c r="R909" s="50">
        <v>3295.2402492737438</v>
      </c>
      <c r="S909" s="50">
        <v>3214.7056876184947</v>
      </c>
      <c r="T909" s="50">
        <v>3230.1135105475141</v>
      </c>
      <c r="U909" s="306">
        <v>3498.0887461534758</v>
      </c>
      <c r="V909" s="50">
        <v>3436.9610099860874</v>
      </c>
      <c r="W909" s="50">
        <v>3342.3641503092772</v>
      </c>
      <c r="X909" s="50">
        <v>3276.393176162524</v>
      </c>
      <c r="Y909" s="50">
        <v>3191.7390713436025</v>
      </c>
      <c r="Z909" s="50">
        <v>3202.4413001225917</v>
      </c>
    </row>
    <row r="910" spans="1:26" x14ac:dyDescent="0.25">
      <c r="A910" t="str">
        <f t="shared" si="23"/>
        <v>41. Bouw van gebouwen; ontwikkeling van bouwprojecten</v>
      </c>
      <c r="B910">
        <v>41</v>
      </c>
      <c r="C910" s="3" t="s">
        <v>16</v>
      </c>
      <c r="D910" s="50">
        <v>2907</v>
      </c>
      <c r="E910" s="50">
        <v>2913</v>
      </c>
      <c r="F910" s="50">
        <v>3070</v>
      </c>
      <c r="G910" s="50">
        <v>3347</v>
      </c>
      <c r="H910" s="50">
        <v>3523</v>
      </c>
      <c r="I910" s="50">
        <v>3749</v>
      </c>
      <c r="J910" s="50">
        <v>3805</v>
      </c>
      <c r="K910" s="50">
        <v>3873</v>
      </c>
      <c r="L910" s="50">
        <v>3919</v>
      </c>
      <c r="M910" s="50">
        <v>3824</v>
      </c>
      <c r="N910" s="50">
        <v>3663.1532987002065</v>
      </c>
      <c r="O910" s="306">
        <v>3458.2734533382536</v>
      </c>
      <c r="P910" s="50">
        <v>3296.4923618282974</v>
      </c>
      <c r="Q910" s="50">
        <v>3197.6918107058182</v>
      </c>
      <c r="R910" s="50">
        <v>3146.943638527086</v>
      </c>
      <c r="S910" s="50">
        <v>3098.0174986443144</v>
      </c>
      <c r="T910" s="50">
        <v>3028.1181873825067</v>
      </c>
      <c r="U910" s="306">
        <v>3453.3179272743673</v>
      </c>
      <c r="V910" s="50">
        <v>3287.0517263065035</v>
      </c>
      <c r="W910" s="50">
        <v>3183.9651207899628</v>
      </c>
      <c r="X910" s="50">
        <v>3128.9447454736037</v>
      </c>
      <c r="Y910" s="50">
        <v>3075.8845303361099</v>
      </c>
      <c r="Z910" s="50">
        <v>3002.1764601338627</v>
      </c>
    </row>
    <row r="911" spans="1:26" x14ac:dyDescent="0.25">
      <c r="A911" t="str">
        <f t="shared" si="23"/>
        <v>41. Bouw van gebouwen; ontwikkeling van bouwprojecten</v>
      </c>
      <c r="B911">
        <v>41</v>
      </c>
      <c r="C911" s="3" t="s">
        <v>17</v>
      </c>
      <c r="D911" s="50">
        <v>1090</v>
      </c>
      <c r="E911" s="50">
        <v>1110</v>
      </c>
      <c r="F911" s="50">
        <v>1183</v>
      </c>
      <c r="G911" s="50">
        <v>1148</v>
      </c>
      <c r="H911" s="50">
        <v>1147</v>
      </c>
      <c r="I911" s="50">
        <v>1225</v>
      </c>
      <c r="J911" s="50">
        <v>1365</v>
      </c>
      <c r="K911" s="50">
        <v>1406</v>
      </c>
      <c r="L911" s="50">
        <v>1555</v>
      </c>
      <c r="M911" s="50">
        <v>1668</v>
      </c>
      <c r="N911" s="50">
        <v>1791.2585696247556</v>
      </c>
      <c r="O911" s="306">
        <v>1879.7482367245043</v>
      </c>
      <c r="P911" s="50">
        <v>1906.9349804864305</v>
      </c>
      <c r="Q911" s="50">
        <v>1871.2715612743841</v>
      </c>
      <c r="R911" s="50">
        <v>1780.6488124827274</v>
      </c>
      <c r="S911" s="50">
        <v>1708.3791990089419</v>
      </c>
      <c r="T911" s="50">
        <v>1617.2020330480582</v>
      </c>
      <c r="U911" s="306">
        <v>1877.0546552289052</v>
      </c>
      <c r="V911" s="50">
        <v>1901.4738187003472</v>
      </c>
      <c r="W911" s="50">
        <v>1863.2387782575929</v>
      </c>
      <c r="X911" s="50">
        <v>1770.4644205065531</v>
      </c>
      <c r="Y911" s="50">
        <v>1696.174134742324</v>
      </c>
      <c r="Z911" s="50">
        <v>1603.3475493551516</v>
      </c>
    </row>
    <row r="912" spans="1:26" x14ac:dyDescent="0.25">
      <c r="A912" t="str">
        <f t="shared" si="23"/>
        <v>41. Bouw van gebouwen; ontwikkeling van bouwprojecten</v>
      </c>
      <c r="B912">
        <v>41</v>
      </c>
      <c r="C912" s="3" t="s">
        <v>156</v>
      </c>
      <c r="D912" s="50">
        <v>156</v>
      </c>
      <c r="E912" s="50">
        <v>166</v>
      </c>
      <c r="F912" s="50">
        <v>189</v>
      </c>
      <c r="G912" s="50">
        <v>212</v>
      </c>
      <c r="H912" s="50">
        <v>211</v>
      </c>
      <c r="I912" s="50">
        <v>229</v>
      </c>
      <c r="J912" s="50">
        <v>250</v>
      </c>
      <c r="K912" s="50">
        <v>238</v>
      </c>
      <c r="L912" s="50">
        <v>231</v>
      </c>
      <c r="M912" s="50">
        <v>266</v>
      </c>
      <c r="N912" s="50">
        <v>278.52362294564574</v>
      </c>
      <c r="O912" s="306">
        <v>427.49672387387199</v>
      </c>
      <c r="P912" s="50">
        <v>444.69749752799521</v>
      </c>
      <c r="Q912" s="50">
        <v>495.93269343812653</v>
      </c>
      <c r="R912" s="50">
        <v>555.6773745458255</v>
      </c>
      <c r="S912" s="50">
        <v>581.06663516759181</v>
      </c>
      <c r="T912" s="50">
        <v>758.79277603285402</v>
      </c>
      <c r="U912" s="306">
        <v>426.88414329400536</v>
      </c>
      <c r="V912" s="50">
        <v>443.42395385465659</v>
      </c>
      <c r="W912" s="50">
        <v>493.8038096353884</v>
      </c>
      <c r="X912" s="50">
        <v>552.49918682290479</v>
      </c>
      <c r="Y912" s="50">
        <v>576.91535796313872</v>
      </c>
      <c r="Z912" s="50">
        <v>752.29223873014712</v>
      </c>
    </row>
    <row r="913" spans="1:26" x14ac:dyDescent="0.25">
      <c r="A913" t="str">
        <f t="shared" si="23"/>
        <v>41. Bouw van gebouwen; ontwikkeling van bouwprojecten</v>
      </c>
      <c r="B913">
        <v>41</v>
      </c>
      <c r="C913" s="3" t="s">
        <v>6</v>
      </c>
      <c r="D913" s="50">
        <v>4153</v>
      </c>
      <c r="E913" s="50">
        <v>4189</v>
      </c>
      <c r="F913" s="50">
        <v>4442</v>
      </c>
      <c r="G913" s="50">
        <v>4707</v>
      </c>
      <c r="H913" s="50">
        <v>4881</v>
      </c>
      <c r="I913" s="50">
        <v>5203</v>
      </c>
      <c r="J913" s="50">
        <v>5420</v>
      </c>
      <c r="K913" s="50">
        <v>5517</v>
      </c>
      <c r="L913" s="50">
        <v>5705</v>
      </c>
      <c r="M913" s="50">
        <v>5758</v>
      </c>
      <c r="N913" s="50">
        <v>5732.9354912706076</v>
      </c>
      <c r="O913" s="306">
        <v>5765.5184139366302</v>
      </c>
      <c r="P913" s="50">
        <v>5648.1248398427233</v>
      </c>
      <c r="Q913" s="50">
        <v>5564.8960654183284</v>
      </c>
      <c r="R913" s="50">
        <v>5483.2698255556397</v>
      </c>
      <c r="S913" s="50">
        <v>5387.4633328208483</v>
      </c>
      <c r="T913" s="50">
        <v>5404.1129964634192</v>
      </c>
      <c r="U913" s="306">
        <v>5757.2567257972778</v>
      </c>
      <c r="V913" s="50">
        <v>5631.949498861507</v>
      </c>
      <c r="W913" s="50">
        <v>5541.0077086829442</v>
      </c>
      <c r="X913" s="50">
        <v>5451.9083528030615</v>
      </c>
      <c r="Y913" s="50">
        <v>5348.9740230415719</v>
      </c>
      <c r="Z913" s="50">
        <v>5357.816248219161</v>
      </c>
    </row>
    <row r="914" spans="1:26" x14ac:dyDescent="0.25">
      <c r="A914" t="str">
        <f t="shared" si="23"/>
        <v>41. Bouw van gebouwen; ontwikkeling van bouwprojecten</v>
      </c>
      <c r="B914">
        <v>41</v>
      </c>
      <c r="C914" s="3" t="s">
        <v>157</v>
      </c>
      <c r="D914" s="207">
        <v>0.99400487988527864</v>
      </c>
      <c r="E914" s="206"/>
      <c r="F914" s="206"/>
      <c r="G914" s="206"/>
      <c r="H914" s="206"/>
      <c r="I914" s="206"/>
      <c r="J914" s="206"/>
      <c r="K914" s="206"/>
      <c r="L914" s="206"/>
      <c r="M914" s="206"/>
      <c r="N914" s="206"/>
      <c r="O914" s="308"/>
      <c r="P914" s="206"/>
      <c r="Q914" s="206"/>
      <c r="R914" s="206"/>
      <c r="S914" s="206"/>
      <c r="T914" s="206"/>
      <c r="U914" s="308"/>
      <c r="V914" s="206"/>
      <c r="W914" s="206"/>
      <c r="X914" s="206"/>
      <c r="Y914" s="206"/>
      <c r="Z914" s="206"/>
    </row>
    <row r="915" spans="1:26" x14ac:dyDescent="0.25">
      <c r="A915" t="str">
        <f t="shared" si="23"/>
        <v>41. Bouw van gebouwen; ontwikkeling van bouwprojecten</v>
      </c>
      <c r="B915">
        <v>41</v>
      </c>
      <c r="C915" s="3" t="s">
        <v>158</v>
      </c>
      <c r="D915" s="206"/>
      <c r="E915" s="207">
        <v>8.4352938508575614E-3</v>
      </c>
      <c r="F915" s="207">
        <v>9.5152610451920694E-4</v>
      </c>
      <c r="G915" s="207">
        <v>-1.9448592217793936E-3</v>
      </c>
      <c r="H915" s="207">
        <v>-2.3382338887050214E-3</v>
      </c>
      <c r="I915" s="207">
        <v>-6.6616519567466725E-3</v>
      </c>
      <c r="J915" s="207">
        <v>-2.7026328060826832E-3</v>
      </c>
      <c r="K915" s="207">
        <v>-3.0885915894113269E-4</v>
      </c>
      <c r="L915" s="207">
        <v>7.7708225819284049E-4</v>
      </c>
      <c r="M915" s="207">
        <v>1.3179154774062674E-2</v>
      </c>
      <c r="N915" s="207">
        <v>1.4887251482606556E-2</v>
      </c>
      <c r="O915" s="307">
        <v>2.4752509675346479E-3</v>
      </c>
      <c r="P915" s="207">
        <v>2.4752509675342593E-3</v>
      </c>
      <c r="Q915" s="207">
        <v>2.4752509675343703E-3</v>
      </c>
      <c r="R915" s="207">
        <v>2.4752509675345369E-3</v>
      </c>
      <c r="S915" s="207">
        <v>2.4752509675343703E-3</v>
      </c>
      <c r="T915" s="207">
        <v>2.4752509675344259E-3</v>
      </c>
      <c r="U915" s="307">
        <v>3.1838827189946683E-3</v>
      </c>
      <c r="V915" s="207">
        <v>3.1838827189943353E-3</v>
      </c>
      <c r="W915" s="207">
        <v>3.1838827189943908E-3</v>
      </c>
      <c r="X915" s="207">
        <v>3.1838827189945018E-3</v>
      </c>
      <c r="Y915" s="207">
        <v>3.1838827189945018E-3</v>
      </c>
      <c r="Z915" s="207">
        <v>3.1838827189943908E-3</v>
      </c>
    </row>
    <row r="916" spans="1:26" x14ac:dyDescent="0.25">
      <c r="A916" t="str">
        <f t="shared" si="23"/>
        <v>41. Bouw van gebouwen; ontwikkeling van bouwprojecten</v>
      </c>
      <c r="B916">
        <v>41</v>
      </c>
      <c r="C916" s="3" t="s">
        <v>159</v>
      </c>
      <c r="D916" s="208"/>
      <c r="E916" s="50">
        <v>248.4220240576075</v>
      </c>
      <c r="F916" s="50">
        <v>186.897409917137</v>
      </c>
      <c r="G916" s="50">
        <v>163.19951605580832</v>
      </c>
      <c r="H916" s="50">
        <v>150.72845795556188</v>
      </c>
      <c r="I916" s="50">
        <v>154.05267007307489</v>
      </c>
      <c r="J916" s="50">
        <v>155.76236105477602</v>
      </c>
      <c r="K916" s="50">
        <v>162.16874516018484</v>
      </c>
      <c r="L916" s="50">
        <v>166.65010607128377</v>
      </c>
      <c r="M916" s="50">
        <v>180.71260415122765</v>
      </c>
      <c r="N916" s="50">
        <v>171.19358056154499</v>
      </c>
      <c r="O916" s="306">
        <v>123.98733760088494</v>
      </c>
      <c r="P916" s="50">
        <v>123.59307796555322</v>
      </c>
      <c r="Q916" s="50">
        <v>126.27545207515526</v>
      </c>
      <c r="R916" s="50">
        <v>128.07889621236498</v>
      </c>
      <c r="S916" s="50">
        <v>129.83411397817952</v>
      </c>
      <c r="T916" s="50">
        <v>131.63982321983406</v>
      </c>
      <c r="U916" s="306">
        <v>124.15654741577413</v>
      </c>
      <c r="V916" s="50">
        <v>123.58440556765166</v>
      </c>
      <c r="W916" s="50">
        <v>126.08565799685699</v>
      </c>
      <c r="X916" s="50">
        <v>127.70313697763153</v>
      </c>
      <c r="Y916" s="50">
        <v>129.26770555389479</v>
      </c>
      <c r="Z916" s="50">
        <v>130.87772718933525</v>
      </c>
    </row>
    <row r="917" spans="1:26" x14ac:dyDescent="0.25">
      <c r="A917" t="str">
        <f t="shared" si="23"/>
        <v>41. Bouw van gebouwen; ontwikkeling van bouwprojecten</v>
      </c>
      <c r="B917">
        <v>41</v>
      </c>
      <c r="C917" s="3" t="s">
        <v>160</v>
      </c>
      <c r="D917" s="208"/>
      <c r="E917" s="50">
        <v>859.29510477442693</v>
      </c>
      <c r="F917" s="50">
        <v>777.21024959076101</v>
      </c>
      <c r="G917" s="50">
        <v>728.34616149570536</v>
      </c>
      <c r="H917" s="50">
        <v>658.71960445251466</v>
      </c>
      <c r="I917" s="50">
        <v>604.0747905952818</v>
      </c>
      <c r="J917" s="50">
        <v>575.91593116648187</v>
      </c>
      <c r="K917" s="50">
        <v>564.46329291988729</v>
      </c>
      <c r="L917" s="50">
        <v>571.8613624206746</v>
      </c>
      <c r="M917" s="50">
        <v>576.19569607825088</v>
      </c>
      <c r="N917" s="50">
        <v>542.89276931630297</v>
      </c>
      <c r="O917" s="306">
        <v>461.03082718760061</v>
      </c>
      <c r="P917" s="50">
        <v>459.56482388983801</v>
      </c>
      <c r="Q917" s="50">
        <v>469.53888397133784</v>
      </c>
      <c r="R917" s="50">
        <v>476.24475699395953</v>
      </c>
      <c r="S917" s="50">
        <v>482.77130651204544</v>
      </c>
      <c r="T917" s="50">
        <v>489.4856020316418</v>
      </c>
      <c r="U917" s="306">
        <v>462.13109530890819</v>
      </c>
      <c r="V917" s="50">
        <v>460.00148922329828</v>
      </c>
      <c r="W917" s="50">
        <v>469.31156226263516</v>
      </c>
      <c r="X917" s="50">
        <v>475.33208513140744</v>
      </c>
      <c r="Y917" s="50">
        <v>481.15566676994274</v>
      </c>
      <c r="Z917" s="50">
        <v>487.14843217252343</v>
      </c>
    </row>
    <row r="918" spans="1:26" x14ac:dyDescent="0.25">
      <c r="A918" t="str">
        <f t="shared" si="23"/>
        <v>41. Bouw van gebouwen; ontwikkeling van bouwprojecten</v>
      </c>
      <c r="B918">
        <v>41</v>
      </c>
      <c r="C918" s="3" t="s">
        <v>161</v>
      </c>
      <c r="D918" s="208"/>
      <c r="E918" s="50">
        <v>913.35043071953203</v>
      </c>
      <c r="F918" s="50">
        <v>866.76389312314438</v>
      </c>
      <c r="G918" s="50">
        <v>842.47279262128632</v>
      </c>
      <c r="H918" s="50">
        <v>861.4409700387273</v>
      </c>
      <c r="I918" s="50">
        <v>826.57554181947819</v>
      </c>
      <c r="J918" s="50">
        <v>847.0363233950028</v>
      </c>
      <c r="K918" s="50">
        <v>841.79831358045863</v>
      </c>
      <c r="L918" s="50">
        <v>822.14639607251911</v>
      </c>
      <c r="M918" s="50">
        <v>812.88560014917709</v>
      </c>
      <c r="N918" s="50">
        <v>759.41387697898324</v>
      </c>
      <c r="O918" s="306">
        <v>599.57462644164013</v>
      </c>
      <c r="P918" s="50">
        <v>597.66807632007828</v>
      </c>
      <c r="Q918" s="50">
        <v>610.63942876510328</v>
      </c>
      <c r="R918" s="50">
        <v>619.3604753316215</v>
      </c>
      <c r="S918" s="50">
        <v>627.84831011076278</v>
      </c>
      <c r="T918" s="50">
        <v>636.58031020832391</v>
      </c>
      <c r="U918" s="306">
        <v>601.42643277901777</v>
      </c>
      <c r="V918" s="50">
        <v>598.65492182834953</v>
      </c>
      <c r="W918" s="50">
        <v>610.77123270593211</v>
      </c>
      <c r="X918" s="50">
        <v>618.60645874717034</v>
      </c>
      <c r="Y918" s="50">
        <v>626.18538162514835</v>
      </c>
      <c r="Z918" s="50">
        <v>633.98448355778567</v>
      </c>
    </row>
    <row r="919" spans="1:26" x14ac:dyDescent="0.25">
      <c r="A919" t="str">
        <f t="shared" si="23"/>
        <v>41. Bouw van gebouwen; ontwikkeling van bouwprojecten</v>
      </c>
      <c r="B919">
        <v>41</v>
      </c>
      <c r="C919" s="3" t="s">
        <v>162</v>
      </c>
      <c r="D919" s="208"/>
      <c r="E919" s="50">
        <v>860.00594472494231</v>
      </c>
      <c r="F919" s="50">
        <v>794.54307573825065</v>
      </c>
      <c r="G919" s="50">
        <v>766.82873402634073</v>
      </c>
      <c r="H919" s="50">
        <v>751.41555374423365</v>
      </c>
      <c r="I919" s="50">
        <v>739.51804319320968</v>
      </c>
      <c r="J919" s="50">
        <v>757.17007053636098</v>
      </c>
      <c r="K919" s="50">
        <v>773.93773010699317</v>
      </c>
      <c r="L919" s="50">
        <v>773.28902041123604</v>
      </c>
      <c r="M919" s="50">
        <v>838.83049428659979</v>
      </c>
      <c r="N919" s="50">
        <v>806.90526271365491</v>
      </c>
      <c r="O919" s="306">
        <v>753.49355100311459</v>
      </c>
      <c r="P919" s="50">
        <v>716.40704873527386</v>
      </c>
      <c r="Q919" s="50">
        <v>673.97465388965134</v>
      </c>
      <c r="R919" s="50">
        <v>621.00901236494701</v>
      </c>
      <c r="S919" s="50">
        <v>586.1725416250207</v>
      </c>
      <c r="T919" s="50">
        <v>560.30779796657328</v>
      </c>
      <c r="U919" s="306">
        <v>756.11947076065053</v>
      </c>
      <c r="V919" s="50">
        <v>717.87357063325567</v>
      </c>
      <c r="W919" s="50">
        <v>674.38656688229969</v>
      </c>
      <c r="X919" s="50">
        <v>620.49813686149514</v>
      </c>
      <c r="Y919" s="50">
        <v>584.85106069597498</v>
      </c>
      <c r="Z919" s="50">
        <v>558.2435452275073</v>
      </c>
    </row>
    <row r="920" spans="1:26" x14ac:dyDescent="0.25">
      <c r="A920" t="str">
        <f t="shared" si="23"/>
        <v>41. Bouw van gebouwen; ontwikkeling van bouwprojecten</v>
      </c>
      <c r="B920">
        <v>41</v>
      </c>
      <c r="C920" s="3" t="s">
        <v>163</v>
      </c>
      <c r="D920" s="208"/>
      <c r="E920" s="50">
        <v>678.62444990082906</v>
      </c>
      <c r="F920" s="50">
        <v>659.117205035795</v>
      </c>
      <c r="G920" s="50">
        <v>655.68807304258598</v>
      </c>
      <c r="H920" s="50">
        <v>677.61501166454093</v>
      </c>
      <c r="I920" s="50">
        <v>659.06990398688345</v>
      </c>
      <c r="J920" s="50">
        <v>689.19816475762252</v>
      </c>
      <c r="K920" s="50">
        <v>690.05949460186548</v>
      </c>
      <c r="L920" s="50">
        <v>684.60682384581082</v>
      </c>
      <c r="M920" s="50">
        <v>713.48047909659613</v>
      </c>
      <c r="N920" s="50">
        <v>698.99429032357637</v>
      </c>
      <c r="O920" s="306">
        <v>648.73301871540286</v>
      </c>
      <c r="P920" s="50">
        <v>645.93764364678168</v>
      </c>
      <c r="Q920" s="50">
        <v>647.03230454957838</v>
      </c>
      <c r="R920" s="50">
        <v>660.6909820543068</v>
      </c>
      <c r="S920" s="50">
        <v>650.45186093635209</v>
      </c>
      <c r="T920" s="50">
        <v>644.47251624830494</v>
      </c>
      <c r="U920" s="306">
        <v>651.27736196199226</v>
      </c>
      <c r="V920" s="50">
        <v>647.54179811648771</v>
      </c>
      <c r="W920" s="50">
        <v>647.70971133711498</v>
      </c>
      <c r="X920" s="50">
        <v>660.43496170867945</v>
      </c>
      <c r="Y920" s="50">
        <v>649.26810576873936</v>
      </c>
      <c r="Z920" s="50">
        <v>642.37782792685368</v>
      </c>
    </row>
    <row r="921" spans="1:26" x14ac:dyDescent="0.25">
      <c r="A921" t="str">
        <f t="shared" si="23"/>
        <v>41. Bouw van gebouwen; ontwikkeling van bouwprojecten</v>
      </c>
      <c r="B921">
        <v>41</v>
      </c>
      <c r="C921" s="3" t="s">
        <v>164</v>
      </c>
      <c r="D921" s="208"/>
      <c r="E921" s="50">
        <v>620.82635124283979</v>
      </c>
      <c r="F921" s="50">
        <v>576.30975521147627</v>
      </c>
      <c r="G921" s="50">
        <v>559.01566750757377</v>
      </c>
      <c r="H921" s="50">
        <v>543.56379160301606</v>
      </c>
      <c r="I921" s="50">
        <v>526.50575442411548</v>
      </c>
      <c r="J921" s="50">
        <v>539.37644834056539</v>
      </c>
      <c r="K921" s="50">
        <v>561.91844771065041</v>
      </c>
      <c r="L921" s="50">
        <v>579.70445051659533</v>
      </c>
      <c r="M921" s="50">
        <v>632.17347716621316</v>
      </c>
      <c r="N921" s="50">
        <v>620.12944406036002</v>
      </c>
      <c r="O921" s="306">
        <v>575.81535549643502</v>
      </c>
      <c r="P921" s="50">
        <v>565.86837685740443</v>
      </c>
      <c r="Q921" s="50">
        <v>559.26409071373996</v>
      </c>
      <c r="R921" s="50">
        <v>547.24137843522453</v>
      </c>
      <c r="S921" s="50">
        <v>547.46785341271288</v>
      </c>
      <c r="T921" s="50">
        <v>543.00664535653641</v>
      </c>
      <c r="U921" s="306">
        <v>578.41244217682595</v>
      </c>
      <c r="V921" s="50">
        <v>567.60608274246408</v>
      </c>
      <c r="W921" s="50">
        <v>560.17765837514435</v>
      </c>
      <c r="X921" s="50">
        <v>547.34985738889804</v>
      </c>
      <c r="Y921" s="50">
        <v>546.79172877997109</v>
      </c>
      <c r="Z921" s="50">
        <v>541.55889099513342</v>
      </c>
    </row>
    <row r="922" spans="1:26" x14ac:dyDescent="0.25">
      <c r="A922" t="str">
        <f t="shared" si="23"/>
        <v>41. Bouw van gebouwen; ontwikkeling van bouwprojecten</v>
      </c>
      <c r="B922">
        <v>41</v>
      </c>
      <c r="C922" s="3" t="s">
        <v>165</v>
      </c>
      <c r="D922" s="208"/>
      <c r="E922" s="50">
        <v>594.16350853297979</v>
      </c>
      <c r="F922" s="50">
        <v>542.36856596711891</v>
      </c>
      <c r="G922" s="50">
        <v>509.90994304255366</v>
      </c>
      <c r="H922" s="50">
        <v>494.21121140474139</v>
      </c>
      <c r="I922" s="50">
        <v>474.84138291983538</v>
      </c>
      <c r="J922" s="50">
        <v>481.37424099914574</v>
      </c>
      <c r="K922" s="50">
        <v>478.55776542647806</v>
      </c>
      <c r="L922" s="50">
        <v>478.27393389738313</v>
      </c>
      <c r="M922" s="50">
        <v>512.62688163284656</v>
      </c>
      <c r="N922" s="50">
        <v>504.74234212147672</v>
      </c>
      <c r="O922" s="306">
        <v>450.01533379143359</v>
      </c>
      <c r="P922" s="50">
        <v>452.05871598959288</v>
      </c>
      <c r="Q922" s="50">
        <v>454.56144063388308</v>
      </c>
      <c r="R922" s="50">
        <v>463.79030688892419</v>
      </c>
      <c r="S922" s="50">
        <v>465.09677471961339</v>
      </c>
      <c r="T922" s="50">
        <v>465.97805452493003</v>
      </c>
      <c r="U922" s="306">
        <v>452.42957656797904</v>
      </c>
      <c r="V922" s="50">
        <v>453.83266927484647</v>
      </c>
      <c r="W922" s="50">
        <v>455.69129605735731</v>
      </c>
      <c r="X922" s="50">
        <v>464.27686223951679</v>
      </c>
      <c r="Y922" s="50">
        <v>464.91754199529396</v>
      </c>
      <c r="Z922" s="50">
        <v>465.1310171766529</v>
      </c>
    </row>
    <row r="923" spans="1:26" x14ac:dyDescent="0.25">
      <c r="A923" t="str">
        <f t="shared" si="23"/>
        <v>41. Bouw van gebouwen; ontwikkeling van bouwprojecten</v>
      </c>
      <c r="B923">
        <v>41</v>
      </c>
      <c r="C923" s="3" t="s">
        <v>166</v>
      </c>
      <c r="D923" s="206"/>
      <c r="E923" s="50">
        <v>479.3368731285903</v>
      </c>
      <c r="F923" s="50">
        <v>450.80649161183675</v>
      </c>
      <c r="G923" s="50">
        <v>437.95950481588801</v>
      </c>
      <c r="H923" s="50">
        <v>434.12251636537508</v>
      </c>
      <c r="I923" s="50">
        <v>419.76965045930643</v>
      </c>
      <c r="J923" s="50">
        <v>434.06680115514393</v>
      </c>
      <c r="K923" s="50">
        <v>431.57928152621344</v>
      </c>
      <c r="L923" s="50">
        <v>418.65122031728464</v>
      </c>
      <c r="M923" s="50">
        <v>455.73300444423074</v>
      </c>
      <c r="N923" s="50">
        <v>443.715293829801</v>
      </c>
      <c r="O923" s="306">
        <v>391.74340389543386</v>
      </c>
      <c r="P923" s="50">
        <v>382.96189142802479</v>
      </c>
      <c r="Q923" s="50">
        <v>376.80973052972195</v>
      </c>
      <c r="R923" s="50">
        <v>366.96448585326107</v>
      </c>
      <c r="S923" s="50">
        <v>360.23760951015043</v>
      </c>
      <c r="T923" s="50">
        <v>351.43352368362287</v>
      </c>
      <c r="U923" s="306">
        <v>394.282740844204</v>
      </c>
      <c r="V923" s="50">
        <v>384.89198370264813</v>
      </c>
      <c r="W923" s="50">
        <v>378.16614644120398</v>
      </c>
      <c r="X923" s="50">
        <v>367.75772755443802</v>
      </c>
      <c r="Y923" s="50">
        <v>360.49899258550369</v>
      </c>
      <c r="Z923" s="50">
        <v>351.18456728164136</v>
      </c>
    </row>
    <row r="924" spans="1:26" x14ac:dyDescent="0.25">
      <c r="A924" t="str">
        <f t="shared" si="23"/>
        <v>41. Bouw van gebouwen; ontwikkeling van bouwprojecten</v>
      </c>
      <c r="B924">
        <v>41</v>
      </c>
      <c r="C924" s="3" t="s">
        <v>167</v>
      </c>
      <c r="D924" s="206"/>
      <c r="E924" s="50">
        <v>363.92086478086941</v>
      </c>
      <c r="F924" s="50">
        <v>342.87177599168024</v>
      </c>
      <c r="G924" s="50">
        <v>352.45940233300695</v>
      </c>
      <c r="H924" s="50">
        <v>382.94448886881435</v>
      </c>
      <c r="I924" s="50">
        <v>387.84999470584495</v>
      </c>
      <c r="J924" s="50">
        <v>427.57288512119067</v>
      </c>
      <c r="K924" s="50">
        <v>443.06798541079064</v>
      </c>
      <c r="L924" s="50">
        <v>455.19200288148812</v>
      </c>
      <c r="M924" s="50">
        <v>509.20208503311034</v>
      </c>
      <c r="N924" s="50">
        <v>503.39034134054862</v>
      </c>
      <c r="O924" s="306">
        <v>436.74946379847307</v>
      </c>
      <c r="P924" s="50">
        <v>412.32210427827431</v>
      </c>
      <c r="Q924" s="50">
        <v>393.03331147924655</v>
      </c>
      <c r="R924" s="50">
        <v>381.25354573997333</v>
      </c>
      <c r="S924" s="50">
        <v>375.20295621218031</v>
      </c>
      <c r="T924" s="50">
        <v>369.36960346466878</v>
      </c>
      <c r="U924" s="306">
        <v>439.34529053639756</v>
      </c>
      <c r="V924" s="50">
        <v>414.17839887051662</v>
      </c>
      <c r="W924" s="50">
        <v>394.23703512892058</v>
      </c>
      <c r="X924" s="50">
        <v>381.87320239848458</v>
      </c>
      <c r="Y924" s="50">
        <v>375.27425859032763</v>
      </c>
      <c r="Z924" s="50">
        <v>368.91040926854828</v>
      </c>
    </row>
    <row r="925" spans="1:26" x14ac:dyDescent="0.25">
      <c r="A925" t="str">
        <f t="shared" si="23"/>
        <v>41. Bouw van gebouwen; ontwikkeling van bouwprojecten</v>
      </c>
      <c r="B925">
        <v>41</v>
      </c>
      <c r="C925" s="3" t="s">
        <v>168</v>
      </c>
      <c r="D925" s="206"/>
      <c r="E925" s="50">
        <v>248.98041213890951</v>
      </c>
      <c r="F925" s="50">
        <v>245.24187786962824</v>
      </c>
      <c r="G925" s="50">
        <v>257.94397392454749</v>
      </c>
      <c r="H925" s="50">
        <v>249.86090128843915</v>
      </c>
      <c r="I925" s="50">
        <v>244.68429189567721</v>
      </c>
      <c r="J925" s="50">
        <v>266.17347550594923</v>
      </c>
      <c r="K925" s="50">
        <v>299.86080230640596</v>
      </c>
      <c r="L925" s="50">
        <v>310.39444392026087</v>
      </c>
      <c r="M925" s="50">
        <v>362.57353022733099</v>
      </c>
      <c r="N925" s="50">
        <v>391.7704226212262</v>
      </c>
      <c r="O925" s="306">
        <v>398.48759725902249</v>
      </c>
      <c r="P925" s="50">
        <v>418.17321686904631</v>
      </c>
      <c r="Q925" s="50">
        <v>424.22124387234851</v>
      </c>
      <c r="R925" s="50">
        <v>416.28747569792682</v>
      </c>
      <c r="S925" s="50">
        <v>396.12732571435367</v>
      </c>
      <c r="T925" s="50">
        <v>380.05005740906387</v>
      </c>
      <c r="U925" s="306">
        <v>399.75693995653342</v>
      </c>
      <c r="V925" s="50">
        <v>418.90413691791201</v>
      </c>
      <c r="W925" s="50">
        <v>424.35378569066688</v>
      </c>
      <c r="X925" s="50">
        <v>415.82083404108386</v>
      </c>
      <c r="Y925" s="50">
        <v>395.11628920881117</v>
      </c>
      <c r="Z925" s="50">
        <v>378.53685293466884</v>
      </c>
    </row>
    <row r="926" spans="1:26" x14ac:dyDescent="0.25">
      <c r="A926" t="str">
        <f t="shared" si="23"/>
        <v>41. Bouw van gebouwen; ontwikkeling van bouwprojecten</v>
      </c>
      <c r="B926">
        <v>41</v>
      </c>
      <c r="C926" s="3" t="s">
        <v>169</v>
      </c>
      <c r="D926" s="206"/>
      <c r="E926" s="50">
        <v>43.886946341249711</v>
      </c>
      <c r="F926" s="50">
        <v>45.457906686463296</v>
      </c>
      <c r="G926" s="50">
        <v>51.208874521170301</v>
      </c>
      <c r="H926" s="50">
        <v>57.35724689065465</v>
      </c>
      <c r="I926" s="50">
        <v>56.174452626926843</v>
      </c>
      <c r="J926" s="50">
        <v>61.873201411882377</v>
      </c>
      <c r="K926" s="50">
        <v>68.145606525194097</v>
      </c>
      <c r="L926" s="50">
        <v>65.13307146926266</v>
      </c>
      <c r="M926" s="50">
        <v>66.082271647803225</v>
      </c>
      <c r="N926" s="50">
        <v>76.549090773458204</v>
      </c>
      <c r="O926" s="306">
        <v>76.696085308007682</v>
      </c>
      <c r="P926" s="50">
        <v>117.71829210164601</v>
      </c>
      <c r="Q926" s="50">
        <v>122.45480956321094</v>
      </c>
      <c r="R926" s="50">
        <v>136.56326799390854</v>
      </c>
      <c r="S926" s="50">
        <v>153.01495388853726</v>
      </c>
      <c r="T926" s="50">
        <v>160.00630664332405</v>
      </c>
      <c r="U926" s="306">
        <v>76.893455990758639</v>
      </c>
      <c r="V926" s="50">
        <v>117.85211156734103</v>
      </c>
      <c r="W926" s="50">
        <v>122.4183425462089</v>
      </c>
      <c r="X926" s="50">
        <v>136.32696969361777</v>
      </c>
      <c r="Y926" s="50">
        <v>152.53130581023524</v>
      </c>
      <c r="Z926" s="50">
        <v>159.27200435917223</v>
      </c>
    </row>
    <row r="927" spans="1:26" x14ac:dyDescent="0.25">
      <c r="A927" t="str">
        <f t="shared" si="23"/>
        <v>41. Bouw van gebouwen; ontwikkeling van bouwprojecten</v>
      </c>
      <c r="B927">
        <v>41</v>
      </c>
      <c r="C927" s="3" t="s">
        <v>26</v>
      </c>
      <c r="D927" s="208"/>
      <c r="E927" s="50">
        <v>656.78822326102863</v>
      </c>
      <c r="F927" s="50">
        <v>633.5715605477717</v>
      </c>
      <c r="G927" s="50">
        <v>661.61225077872473</v>
      </c>
      <c r="H927" s="50">
        <v>690.16263704790811</v>
      </c>
      <c r="I927" s="50">
        <v>688.70873922844896</v>
      </c>
      <c r="J927" s="50">
        <v>755.6195620390223</v>
      </c>
      <c r="K927" s="50">
        <v>811.07439424239078</v>
      </c>
      <c r="L927" s="50">
        <v>830.71951827101157</v>
      </c>
      <c r="M927" s="50">
        <v>937.85788690824461</v>
      </c>
      <c r="N927" s="50">
        <v>971.70985473523297</v>
      </c>
      <c r="O927" s="306">
        <v>911.93314636550326</v>
      </c>
      <c r="P927" s="50">
        <v>948.21361324896668</v>
      </c>
      <c r="Q927" s="50">
        <v>939.70936491480597</v>
      </c>
      <c r="R927" s="50">
        <v>934.10428943180864</v>
      </c>
      <c r="S927" s="50">
        <v>924.34523581507119</v>
      </c>
      <c r="T927" s="50">
        <v>909.42596751705673</v>
      </c>
      <c r="U927" s="306">
        <v>915.99568648368961</v>
      </c>
      <c r="V927" s="50">
        <v>950.9346473557697</v>
      </c>
      <c r="W927" s="50">
        <v>941.00916336579633</v>
      </c>
      <c r="X927" s="50">
        <v>934.02100613318623</v>
      </c>
      <c r="Y927" s="50">
        <v>922.92185360937412</v>
      </c>
      <c r="Z927" s="50">
        <v>906.71926656238941</v>
      </c>
    </row>
    <row r="928" spans="1:26" x14ac:dyDescent="0.25">
      <c r="A928" t="str">
        <f t="shared" si="23"/>
        <v>41. Bouw van gebouwen; ontwikkeling van bouwprojecten</v>
      </c>
      <c r="B928">
        <v>41</v>
      </c>
      <c r="C928" s="3" t="s">
        <v>19</v>
      </c>
      <c r="D928" s="208"/>
      <c r="E928" s="50">
        <v>5910.8129103427755</v>
      </c>
      <c r="F928" s="50">
        <v>5487.5882067432913</v>
      </c>
      <c r="G928" s="50">
        <v>5325.0326433864675</v>
      </c>
      <c r="H928" s="50">
        <v>5261.9797542766191</v>
      </c>
      <c r="I928" s="50">
        <v>5093.1164766996344</v>
      </c>
      <c r="J928" s="50">
        <v>5235.5199034441221</v>
      </c>
      <c r="K928" s="50">
        <v>5315.557465275122</v>
      </c>
      <c r="L928" s="50">
        <v>5325.9028318237988</v>
      </c>
      <c r="M928" s="50">
        <v>5660.4961239133854</v>
      </c>
      <c r="N928" s="50">
        <v>5519.6967146409343</v>
      </c>
      <c r="O928" s="306">
        <v>4916.3266004974485</v>
      </c>
      <c r="P928" s="50">
        <v>4892.2732680815134</v>
      </c>
      <c r="Q928" s="50">
        <v>4857.8053500429769</v>
      </c>
      <c r="R928" s="50">
        <v>4817.4845835664182</v>
      </c>
      <c r="S928" s="50">
        <v>4774.2256066199088</v>
      </c>
      <c r="T928" s="50">
        <v>4732.3302407568244</v>
      </c>
      <c r="U928" s="306">
        <v>4936.2313542990414</v>
      </c>
      <c r="V928" s="50">
        <v>4904.9215684447718</v>
      </c>
      <c r="W928" s="50">
        <v>4863.3089954243414</v>
      </c>
      <c r="X928" s="50">
        <v>4815.9802327424231</v>
      </c>
      <c r="Y928" s="50">
        <v>4765.858037383844</v>
      </c>
      <c r="Z928" s="50">
        <v>4717.2257580898222</v>
      </c>
    </row>
    <row r="929" spans="1:27" x14ac:dyDescent="0.25">
      <c r="A929" t="str">
        <f t="shared" si="23"/>
        <v>41. Bouw van gebouwen; ontwikkeling van bouwprojecten</v>
      </c>
      <c r="B929">
        <v>41</v>
      </c>
      <c r="C929" s="3" t="s">
        <v>20</v>
      </c>
      <c r="D929" s="208"/>
      <c r="E929" s="207">
        <v>0.11111639519359118</v>
      </c>
      <c r="F929" s="207">
        <v>0.11545537614670548</v>
      </c>
      <c r="G929" s="207">
        <v>0.1242456704186457</v>
      </c>
      <c r="H929" s="207">
        <v>0.13116026082901319</v>
      </c>
      <c r="I929" s="207">
        <v>0.13522344175304149</v>
      </c>
      <c r="J929" s="207">
        <v>0.14432560203657085</v>
      </c>
      <c r="K929" s="207">
        <v>0.15258501098725519</v>
      </c>
      <c r="L929" s="207">
        <v>0.15597722010758888</v>
      </c>
      <c r="M929" s="207">
        <v>0.16568475030769148</v>
      </c>
      <c r="N929" s="207">
        <v>0.17604406636288247</v>
      </c>
      <c r="O929" s="307">
        <v>0.18549075772818494</v>
      </c>
      <c r="P929" s="207">
        <v>0.19381861177611714</v>
      </c>
      <c r="Q929" s="207">
        <v>0.19344319033007207</v>
      </c>
      <c r="R929" s="207">
        <v>0.19389876048970864</v>
      </c>
      <c r="S929" s="207">
        <v>0.19361155336550923</v>
      </c>
      <c r="T929" s="207">
        <v>0.19217297214059506</v>
      </c>
      <c r="U929" s="307">
        <v>0.18556579316039037</v>
      </c>
      <c r="V929" s="207">
        <v>0.19387356843246881</v>
      </c>
      <c r="W929" s="207">
        <v>0.19349154336093954</v>
      </c>
      <c r="X929" s="207">
        <v>0.19394203484953157</v>
      </c>
      <c r="Y929" s="207">
        <v>0.1936528210387064</v>
      </c>
      <c r="Z929" s="207">
        <v>0.19221451612897861</v>
      </c>
    </row>
    <row r="930" spans="1:27" x14ac:dyDescent="0.25">
      <c r="A930" t="str">
        <f t="shared" si="23"/>
        <v>41. Bouw van gebouwen; ontwikkeling van bouwprojecten</v>
      </c>
      <c r="B930">
        <v>41</v>
      </c>
      <c r="C930" s="3" t="s">
        <v>29</v>
      </c>
      <c r="D930" s="208"/>
      <c r="E930" s="50">
        <v>5193.8129103427755</v>
      </c>
      <c r="F930" s="50">
        <v>5245.5882067432913</v>
      </c>
      <c r="G930" s="50">
        <v>5261.0326433864675</v>
      </c>
      <c r="H930" s="50">
        <v>5221.9797542766191</v>
      </c>
      <c r="I930" s="50">
        <v>5093.1164766996344</v>
      </c>
      <c r="J930" s="50">
        <v>5217.5199034441221</v>
      </c>
      <c r="K930" s="50">
        <v>5151.557465275122</v>
      </c>
      <c r="L930" s="50">
        <v>5096.9028318237988</v>
      </c>
      <c r="M930" s="50">
        <v>4686.4961239133854</v>
      </c>
      <c r="N930" s="50">
        <v>4477.6918246993637</v>
      </c>
      <c r="O930" s="306">
        <v>4608.8750762643303</v>
      </c>
      <c r="P930" s="50">
        <v>4588.1869920313038</v>
      </c>
      <c r="Q930" s="50">
        <v>4557.0474874409365</v>
      </c>
      <c r="R930" s="50">
        <v>4520.0187028569144</v>
      </c>
      <c r="S930" s="50">
        <v>4480.0156750133656</v>
      </c>
      <c r="T930" s="50">
        <v>4441.3406198649409</v>
      </c>
      <c r="U930" s="306">
        <v>4588.9703224627374</v>
      </c>
      <c r="V930" s="50">
        <v>4561.9536850019958</v>
      </c>
      <c r="W930" s="50">
        <v>4524.581184672822</v>
      </c>
      <c r="X930" s="50">
        <v>4481.4400751487383</v>
      </c>
      <c r="Y930" s="50">
        <v>4435.4537614712744</v>
      </c>
      <c r="Z930" s="50">
        <v>4390.9062324264924</v>
      </c>
    </row>
    <row r="931" spans="1:27" x14ac:dyDescent="0.25">
      <c r="A931" t="str">
        <f t="shared" si="23"/>
        <v>42. Weg- en waterbouw</v>
      </c>
      <c r="B931">
        <v>42</v>
      </c>
      <c r="C931" s="3" t="s">
        <v>25</v>
      </c>
      <c r="D931" s="50">
        <v>20500</v>
      </c>
      <c r="E931" s="50">
        <v>20447</v>
      </c>
      <c r="F931" s="50">
        <v>20081</v>
      </c>
      <c r="G931" s="50">
        <v>20720</v>
      </c>
      <c r="H931" s="50">
        <v>21707</v>
      </c>
      <c r="I931" s="50">
        <v>21591</v>
      </c>
      <c r="J931" s="50">
        <v>21962</v>
      </c>
      <c r="K931" s="50">
        <v>22266</v>
      </c>
      <c r="L931" s="50">
        <v>22587</v>
      </c>
      <c r="M931" s="50">
        <v>24000</v>
      </c>
      <c r="N931" s="50">
        <v>24716.068586777052</v>
      </c>
      <c r="O931" s="306">
        <v>25182.679878226696</v>
      </c>
      <c r="P931" s="50">
        <v>25658.100260674913</v>
      </c>
      <c r="Q931" s="50">
        <v>26142.496039750491</v>
      </c>
      <c r="R931" s="50">
        <v>26636.036660743561</v>
      </c>
      <c r="S931" s="50">
        <v>27138.894767878715</v>
      </c>
      <c r="T931" s="50">
        <v>27651.246264707384</v>
      </c>
      <c r="U931" s="306">
        <v>25169.941708605929</v>
      </c>
      <c r="V931" s="50">
        <v>25632.149522094813</v>
      </c>
      <c r="W931" s="50">
        <v>26102.845081217896</v>
      </c>
      <c r="X931" s="50">
        <v>26582.184250553495</v>
      </c>
      <c r="Y931" s="50">
        <v>27070.325756896596</v>
      </c>
      <c r="Z931" s="50">
        <v>27567.431241819097</v>
      </c>
    </row>
    <row r="932" spans="1:27" x14ac:dyDescent="0.25">
      <c r="A932" t="str">
        <f t="shared" si="23"/>
        <v>42. Weg- en waterbouw</v>
      </c>
      <c r="B932">
        <v>42</v>
      </c>
      <c r="C932" s="3" t="s">
        <v>154</v>
      </c>
      <c r="D932" s="206"/>
      <c r="E932" s="50">
        <v>-53</v>
      </c>
      <c r="F932" s="50">
        <v>-366</v>
      </c>
      <c r="G932" s="50">
        <v>639</v>
      </c>
      <c r="H932" s="50">
        <v>987</v>
      </c>
      <c r="I932" s="50">
        <v>-116</v>
      </c>
      <c r="J932" s="50">
        <v>371</v>
      </c>
      <c r="K932" s="50">
        <v>304</v>
      </c>
      <c r="L932" s="50">
        <v>321</v>
      </c>
      <c r="M932" s="50">
        <v>1413</v>
      </c>
      <c r="N932" s="50">
        <v>716.06858677705168</v>
      </c>
      <c r="O932" s="306">
        <v>466.61129144964434</v>
      </c>
      <c r="P932" s="50">
        <v>475.42038244821742</v>
      </c>
      <c r="Q932" s="50">
        <v>484.39577907557759</v>
      </c>
      <c r="R932" s="50">
        <v>493.54062099306975</v>
      </c>
      <c r="S932" s="50">
        <v>502.85810713515457</v>
      </c>
      <c r="T932" s="50">
        <v>512.35149682866904</v>
      </c>
      <c r="U932" s="306">
        <v>453.87312182887763</v>
      </c>
      <c r="V932" s="50">
        <v>462.2078134888834</v>
      </c>
      <c r="W932" s="50">
        <v>470.69555912308351</v>
      </c>
      <c r="X932" s="50">
        <v>479.33916933559885</v>
      </c>
      <c r="Y932" s="50">
        <v>488.14150634310136</v>
      </c>
      <c r="Z932" s="50">
        <v>497.10548492250018</v>
      </c>
    </row>
    <row r="933" spans="1:27" x14ac:dyDescent="0.25">
      <c r="A933" t="str">
        <f t="shared" si="23"/>
        <v>42. Weg- en waterbouw</v>
      </c>
      <c r="B933">
        <v>42</v>
      </c>
      <c r="C933" s="3" t="s">
        <v>155</v>
      </c>
      <c r="D933" s="206"/>
      <c r="E933" s="207">
        <v>0.99741463414634146</v>
      </c>
      <c r="F933" s="207">
        <v>0.98210006357900914</v>
      </c>
      <c r="G933" s="207">
        <v>1.0318211244459938</v>
      </c>
      <c r="H933" s="207">
        <v>1.0476351351351352</v>
      </c>
      <c r="I933" s="207">
        <v>0.99465610171833974</v>
      </c>
      <c r="J933" s="207">
        <v>1.0171830855449029</v>
      </c>
      <c r="K933" s="207">
        <v>1.0138420908842547</v>
      </c>
      <c r="L933" s="207">
        <v>1.0144165992993803</v>
      </c>
      <c r="M933" s="207">
        <v>1.0625581086465665</v>
      </c>
      <c r="N933" s="207">
        <v>1.0298361911157106</v>
      </c>
      <c r="O933" s="307">
        <v>1.0188788637566444</v>
      </c>
      <c r="P933" s="207">
        <v>1.0188788637566437</v>
      </c>
      <c r="Q933" s="207">
        <v>1.0188788637566433</v>
      </c>
      <c r="R933" s="207">
        <v>1.0188788637566446</v>
      </c>
      <c r="S933" s="207">
        <v>1.0188788637566442</v>
      </c>
      <c r="T933" s="207">
        <v>1.0188788637566435</v>
      </c>
      <c r="U933" s="307">
        <v>1.0183634836679365</v>
      </c>
      <c r="V933" s="207">
        <v>1.0183634836679358</v>
      </c>
      <c r="W933" s="207">
        <v>1.0183634836679361</v>
      </c>
      <c r="X933" s="207">
        <v>1.0183634836679356</v>
      </c>
      <c r="Y933" s="207">
        <v>1.0183634836679358</v>
      </c>
      <c r="Z933" s="207">
        <v>1.0183634836679367</v>
      </c>
    </row>
    <row r="934" spans="1:27" x14ac:dyDescent="0.25">
      <c r="A934" t="str">
        <f t="shared" si="23"/>
        <v>42. Weg- en waterbouw</v>
      </c>
      <c r="B934">
        <v>42</v>
      </c>
      <c r="C934" s="3" t="s">
        <v>8</v>
      </c>
      <c r="D934" s="50">
        <v>107</v>
      </c>
      <c r="E934" s="50">
        <v>90</v>
      </c>
      <c r="F934" s="50">
        <v>86</v>
      </c>
      <c r="G934" s="50">
        <v>102</v>
      </c>
      <c r="H934" s="50">
        <v>99</v>
      </c>
      <c r="I934" s="50">
        <v>86</v>
      </c>
      <c r="J934" s="50">
        <v>84</v>
      </c>
      <c r="K934" s="50">
        <v>79</v>
      </c>
      <c r="L934" s="50">
        <v>90</v>
      </c>
      <c r="M934" s="50">
        <v>137</v>
      </c>
      <c r="N934" s="50">
        <v>110.84082049793989</v>
      </c>
      <c r="O934" s="306">
        <v>110.13023757428782</v>
      </c>
      <c r="P934" s="50">
        <v>112.03593850798219</v>
      </c>
      <c r="Q934" s="50">
        <v>113.67623313298765</v>
      </c>
      <c r="R934" s="50">
        <v>115.14410364022753</v>
      </c>
      <c r="S934" s="50">
        <v>117.64346838082322</v>
      </c>
      <c r="T934" s="50">
        <v>117.25157614672212</v>
      </c>
      <c r="U934" s="306">
        <v>110.07453033211226</v>
      </c>
      <c r="V934" s="50">
        <v>111.92262476603463</v>
      </c>
      <c r="W934" s="50">
        <v>113.50381762992146</v>
      </c>
      <c r="X934" s="50">
        <v>114.91130671254734</v>
      </c>
      <c r="Y934" s="50">
        <v>117.34623091612983</v>
      </c>
      <c r="Z934" s="50">
        <v>116.89616925314682</v>
      </c>
    </row>
    <row r="935" spans="1:27" x14ac:dyDescent="0.25">
      <c r="A935" t="str">
        <f t="shared" si="23"/>
        <v>42. Weg- en waterbouw</v>
      </c>
      <c r="B935">
        <v>42</v>
      </c>
      <c r="C935" s="3" t="s">
        <v>9</v>
      </c>
      <c r="D935" s="50">
        <v>1486</v>
      </c>
      <c r="E935" s="50">
        <v>1364</v>
      </c>
      <c r="F935" s="50">
        <v>1230</v>
      </c>
      <c r="G935" s="50">
        <v>1218</v>
      </c>
      <c r="H935" s="50">
        <v>1261</v>
      </c>
      <c r="I935" s="50">
        <v>1274</v>
      </c>
      <c r="J935" s="50">
        <v>1185</v>
      </c>
      <c r="K935" s="50">
        <v>1233</v>
      </c>
      <c r="L935" s="50">
        <v>1280</v>
      </c>
      <c r="M935" s="50">
        <v>1443</v>
      </c>
      <c r="N935" s="50">
        <v>1497.9675053544502</v>
      </c>
      <c r="O935" s="306">
        <v>1488.3642732175106</v>
      </c>
      <c r="P935" s="50">
        <v>1514.1190272943343</v>
      </c>
      <c r="Q935" s="50">
        <v>1536.2869256951892</v>
      </c>
      <c r="R935" s="50">
        <v>1556.1245839878247</v>
      </c>
      <c r="S935" s="50">
        <v>1589.9024570550005</v>
      </c>
      <c r="T935" s="50">
        <v>1584.6061967995549</v>
      </c>
      <c r="U935" s="306">
        <v>1487.6114130508588</v>
      </c>
      <c r="V935" s="50">
        <v>1512.5876392859723</v>
      </c>
      <c r="W935" s="50">
        <v>1533.9568020110426</v>
      </c>
      <c r="X935" s="50">
        <v>1552.978430508947</v>
      </c>
      <c r="Y935" s="50">
        <v>1585.8854165686128</v>
      </c>
      <c r="Z935" s="50">
        <v>1579.8030207190907</v>
      </c>
    </row>
    <row r="936" spans="1:27" x14ac:dyDescent="0.25">
      <c r="A936" t="str">
        <f t="shared" si="23"/>
        <v>42. Weg- en waterbouw</v>
      </c>
      <c r="B936">
        <v>42</v>
      </c>
      <c r="C936" s="3" t="s">
        <v>10</v>
      </c>
      <c r="D936" s="50">
        <v>2715</v>
      </c>
      <c r="E936" s="50">
        <v>2615</v>
      </c>
      <c r="F936" s="50">
        <v>2616</v>
      </c>
      <c r="G936" s="50">
        <v>2719</v>
      </c>
      <c r="H936" s="50">
        <v>2805</v>
      </c>
      <c r="I936" s="50">
        <v>2706</v>
      </c>
      <c r="J936" s="50">
        <v>2660</v>
      </c>
      <c r="K936" s="50">
        <v>2584</v>
      </c>
      <c r="L936" s="50">
        <v>2511</v>
      </c>
      <c r="M936" s="50">
        <v>2756</v>
      </c>
      <c r="N936" s="50">
        <v>3081.25935065471</v>
      </c>
      <c r="O936" s="306">
        <v>3061.5058855677285</v>
      </c>
      <c r="P936" s="50">
        <v>3114.4823864192927</v>
      </c>
      <c r="Q936" s="50">
        <v>3160.0808683542095</v>
      </c>
      <c r="R936" s="50">
        <v>3200.8861394237001</v>
      </c>
      <c r="S936" s="50">
        <v>3270.3658757073226</v>
      </c>
      <c r="T936" s="50">
        <v>3259.471679820389</v>
      </c>
      <c r="U936" s="306">
        <v>3059.9572822636251</v>
      </c>
      <c r="V936" s="50">
        <v>3111.3323824282984</v>
      </c>
      <c r="W936" s="50">
        <v>3155.2878969684516</v>
      </c>
      <c r="X936" s="50">
        <v>3194.4146273309907</v>
      </c>
      <c r="Y936" s="50">
        <v>3262.1029838112045</v>
      </c>
      <c r="Z936" s="50">
        <v>3249.5917383945098</v>
      </c>
    </row>
    <row r="937" spans="1:27" x14ac:dyDescent="0.25">
      <c r="A937" t="str">
        <f t="shared" si="23"/>
        <v>42. Weg- en waterbouw</v>
      </c>
      <c r="B937">
        <v>42</v>
      </c>
      <c r="C937" s="3" t="s">
        <v>11</v>
      </c>
      <c r="D937" s="50">
        <v>2726</v>
      </c>
      <c r="E937" s="50">
        <v>2708</v>
      </c>
      <c r="F937" s="50">
        <v>2679</v>
      </c>
      <c r="G937" s="50">
        <v>2767</v>
      </c>
      <c r="H937" s="50">
        <v>2920</v>
      </c>
      <c r="I937" s="50">
        <v>2858</v>
      </c>
      <c r="J937" s="50">
        <v>2932</v>
      </c>
      <c r="K937" s="50">
        <v>2996</v>
      </c>
      <c r="L937" s="50">
        <v>3094</v>
      </c>
      <c r="M937" s="50">
        <v>3287</v>
      </c>
      <c r="N937" s="50">
        <v>3307.1020443681041</v>
      </c>
      <c r="O937" s="306">
        <v>3349.8650723600058</v>
      </c>
      <c r="P937" s="50">
        <v>3374.6609421796875</v>
      </c>
      <c r="Q937" s="50">
        <v>3401.1791672938466</v>
      </c>
      <c r="R937" s="50">
        <v>3488.1588939131539</v>
      </c>
      <c r="S937" s="50">
        <v>3571.7700637638586</v>
      </c>
      <c r="T937" s="50">
        <v>3614.3103326544515</v>
      </c>
      <c r="U937" s="306">
        <v>3348.1706081606144</v>
      </c>
      <c r="V937" s="50">
        <v>3371.2477922185717</v>
      </c>
      <c r="W937" s="50">
        <v>3396.0205162637621</v>
      </c>
      <c r="X937" s="50">
        <v>3481.1065773108112</v>
      </c>
      <c r="Y937" s="50">
        <v>3562.7456453849018</v>
      </c>
      <c r="Z937" s="50">
        <v>3603.3548227162387</v>
      </c>
    </row>
    <row r="938" spans="1:27" x14ac:dyDescent="0.25">
      <c r="A938" t="str">
        <f t="shared" si="23"/>
        <v>42. Weg- en waterbouw</v>
      </c>
      <c r="B938">
        <v>42</v>
      </c>
      <c r="C938" s="41" t="s">
        <v>12</v>
      </c>
      <c r="D938" s="50">
        <v>2549</v>
      </c>
      <c r="E938" s="50">
        <v>2551</v>
      </c>
      <c r="F938" s="50">
        <v>2518</v>
      </c>
      <c r="G938" s="50">
        <v>2644</v>
      </c>
      <c r="H938" s="50">
        <v>2836</v>
      </c>
      <c r="I938" s="50">
        <v>2903</v>
      </c>
      <c r="J938" s="50">
        <v>2952</v>
      </c>
      <c r="K938" s="50">
        <v>3027</v>
      </c>
      <c r="L938" s="50">
        <v>3055</v>
      </c>
      <c r="M938" s="50">
        <v>3264</v>
      </c>
      <c r="N938" s="50">
        <v>3333.5996262336112</v>
      </c>
      <c r="O938" s="306">
        <v>3398.4359111263266</v>
      </c>
      <c r="P938" s="50">
        <v>3467.70845201357</v>
      </c>
      <c r="Q938" s="50">
        <v>3584.7751455144853</v>
      </c>
      <c r="R938" s="50">
        <v>3613.8005298952239</v>
      </c>
      <c r="S938" s="50">
        <v>3635.901162261951</v>
      </c>
      <c r="T938" s="50">
        <v>3682.9157814335545</v>
      </c>
      <c r="U938" s="306">
        <v>3396.7168783112911</v>
      </c>
      <c r="V938" s="50">
        <v>3464.2011933079011</v>
      </c>
      <c r="W938" s="50">
        <v>3579.3380300061817</v>
      </c>
      <c r="X938" s="50">
        <v>3606.4941925838734</v>
      </c>
      <c r="Y938" s="50">
        <v>3626.7147105343734</v>
      </c>
      <c r="Z938" s="50">
        <v>3671.7523182188606</v>
      </c>
      <c r="AA938" s="8"/>
    </row>
    <row r="939" spans="1:27" x14ac:dyDescent="0.25">
      <c r="A939" t="str">
        <f t="shared" si="23"/>
        <v>42. Weg- en waterbouw</v>
      </c>
      <c r="B939">
        <v>42</v>
      </c>
      <c r="C939" s="41" t="s">
        <v>13</v>
      </c>
      <c r="D939" s="50">
        <v>2747</v>
      </c>
      <c r="E939" s="50">
        <v>2686</v>
      </c>
      <c r="F939" s="50">
        <v>2506</v>
      </c>
      <c r="G939" s="50">
        <v>2528</v>
      </c>
      <c r="H939" s="50">
        <v>2663</v>
      </c>
      <c r="I939" s="50">
        <v>2678</v>
      </c>
      <c r="J939" s="50">
        <v>2770</v>
      </c>
      <c r="K939" s="50">
        <v>2923</v>
      </c>
      <c r="L939" s="50">
        <v>2976</v>
      </c>
      <c r="M939" s="50">
        <v>3210</v>
      </c>
      <c r="N939" s="50">
        <v>3313.2168709524522</v>
      </c>
      <c r="O939" s="306">
        <v>3404.6677618191015</v>
      </c>
      <c r="P939" s="50">
        <v>3508.9906954899225</v>
      </c>
      <c r="Q939" s="50">
        <v>3529.7575311836886</v>
      </c>
      <c r="R939" s="50">
        <v>3588.5138209850961</v>
      </c>
      <c r="S939" s="50">
        <v>3665.0331900643582</v>
      </c>
      <c r="T939" s="50">
        <v>3736.3156362772374</v>
      </c>
      <c r="U939" s="306">
        <v>3402.9455767434024</v>
      </c>
      <c r="V939" s="50">
        <v>3505.4416837044237</v>
      </c>
      <c r="W939" s="50">
        <v>3524.4038622269718</v>
      </c>
      <c r="X939" s="50">
        <v>3581.2586080297415</v>
      </c>
      <c r="Y939" s="50">
        <v>3655.7731334847258</v>
      </c>
      <c r="Z939" s="50">
        <v>3724.9903101933955</v>
      </c>
    </row>
    <row r="940" spans="1:27" x14ac:dyDescent="0.25">
      <c r="A940" t="str">
        <f t="shared" si="23"/>
        <v>42. Weg- en waterbouw</v>
      </c>
      <c r="B940">
        <v>42</v>
      </c>
      <c r="C940" s="41" t="s">
        <v>14</v>
      </c>
      <c r="D940" s="50">
        <v>2710</v>
      </c>
      <c r="E940" s="50">
        <v>2661</v>
      </c>
      <c r="F940" s="50">
        <v>2680</v>
      </c>
      <c r="G940" s="50">
        <v>2785</v>
      </c>
      <c r="H940" s="50">
        <v>2900</v>
      </c>
      <c r="I940" s="50">
        <v>2835</v>
      </c>
      <c r="J940" s="50">
        <v>2837</v>
      </c>
      <c r="K940" s="50">
        <v>2802</v>
      </c>
      <c r="L940" s="50">
        <v>2822</v>
      </c>
      <c r="M940" s="50">
        <v>2944</v>
      </c>
      <c r="N940" s="50">
        <v>3006.4564039710035</v>
      </c>
      <c r="O940" s="306">
        <v>3109.6934956944447</v>
      </c>
      <c r="P940" s="50">
        <v>3268.7068680762841</v>
      </c>
      <c r="Q940" s="50">
        <v>3392.7528837324871</v>
      </c>
      <c r="R940" s="50">
        <v>3529.1450261526224</v>
      </c>
      <c r="S940" s="50">
        <v>3642.6239379086601</v>
      </c>
      <c r="T940" s="50">
        <v>3743.1670708180882</v>
      </c>
      <c r="U940" s="306">
        <v>3108.1205176234735</v>
      </c>
      <c r="V940" s="50">
        <v>3265.4008806272277</v>
      </c>
      <c r="W940" s="50">
        <v>3387.6070130512912</v>
      </c>
      <c r="X940" s="50">
        <v>3522.0098442939557</v>
      </c>
      <c r="Y940" s="50">
        <v>3633.4205004459927</v>
      </c>
      <c r="Z940" s="50">
        <v>3731.820977021378</v>
      </c>
    </row>
    <row r="941" spans="1:27" x14ac:dyDescent="0.25">
      <c r="A941" t="str">
        <f t="shared" si="23"/>
        <v>42. Weg- en waterbouw</v>
      </c>
      <c r="B941">
        <v>42</v>
      </c>
      <c r="C941" s="41" t="s">
        <v>15</v>
      </c>
      <c r="D941" s="50">
        <v>2669</v>
      </c>
      <c r="E941" s="50">
        <v>2747</v>
      </c>
      <c r="F941" s="50">
        <v>2634</v>
      </c>
      <c r="G941" s="50">
        <v>2664</v>
      </c>
      <c r="H941" s="50">
        <v>2718</v>
      </c>
      <c r="I941" s="50">
        <v>2689</v>
      </c>
      <c r="J941" s="50">
        <v>2779</v>
      </c>
      <c r="K941" s="50">
        <v>2835</v>
      </c>
      <c r="L941" s="50">
        <v>2921</v>
      </c>
      <c r="M941" s="50">
        <v>3013</v>
      </c>
      <c r="N941" s="50">
        <v>3011.3656489968794</v>
      </c>
      <c r="O941" s="306">
        <v>3040.094915696674</v>
      </c>
      <c r="P941" s="50">
        <v>2997.6133862375236</v>
      </c>
      <c r="Q941" s="50">
        <v>3047.9685548913244</v>
      </c>
      <c r="R941" s="50">
        <v>3093.195528430459</v>
      </c>
      <c r="S941" s="50">
        <v>3160.0808506341473</v>
      </c>
      <c r="T941" s="50">
        <v>3270.9320399758326</v>
      </c>
      <c r="U941" s="306">
        <v>3038.5571427159343</v>
      </c>
      <c r="V941" s="50">
        <v>2994.581584172674</v>
      </c>
      <c r="W941" s="50">
        <v>3043.3456269736948</v>
      </c>
      <c r="X941" s="50">
        <v>3086.9417438859832</v>
      </c>
      <c r="Y941" s="50">
        <v>3152.0966043925546</v>
      </c>
      <c r="Z941" s="50">
        <v>3261.0173605009145</v>
      </c>
    </row>
    <row r="942" spans="1:27" x14ac:dyDescent="0.25">
      <c r="A942" t="str">
        <f t="shared" si="23"/>
        <v>42. Weg- en waterbouw</v>
      </c>
      <c r="B942">
        <v>42</v>
      </c>
      <c r="C942" s="41" t="s">
        <v>16</v>
      </c>
      <c r="D942" s="50">
        <v>2057</v>
      </c>
      <c r="E942" s="50">
        <v>2227</v>
      </c>
      <c r="F942" s="50">
        <v>2280</v>
      </c>
      <c r="G942" s="50">
        <v>2427</v>
      </c>
      <c r="H942" s="50">
        <v>2559</v>
      </c>
      <c r="I942" s="50">
        <v>2558</v>
      </c>
      <c r="J942" s="50">
        <v>2622</v>
      </c>
      <c r="K942" s="50">
        <v>2634</v>
      </c>
      <c r="L942" s="50">
        <v>2652</v>
      </c>
      <c r="M942" s="50">
        <v>2660</v>
      </c>
      <c r="N942" s="50">
        <v>2705.5124400230802</v>
      </c>
      <c r="O942" s="306">
        <v>2749.9128163771152</v>
      </c>
      <c r="P942" s="50">
        <v>2794.2071413501262</v>
      </c>
      <c r="Q942" s="50">
        <v>2863.6806123230358</v>
      </c>
      <c r="R942" s="50">
        <v>2913.5431207569759</v>
      </c>
      <c r="S942" s="50">
        <v>2912.8880232011879</v>
      </c>
      <c r="T942" s="50">
        <v>2940.5623944044642</v>
      </c>
      <c r="U942" s="306">
        <v>2748.5218263765792</v>
      </c>
      <c r="V942" s="50">
        <v>2791.3810654393174</v>
      </c>
      <c r="W942" s="50">
        <v>2859.3371984027585</v>
      </c>
      <c r="X942" s="50">
        <v>2907.65255523314</v>
      </c>
      <c r="Y942" s="50">
        <v>2905.5283332594709</v>
      </c>
      <c r="Z942" s="50">
        <v>2931.6491142567252</v>
      </c>
    </row>
    <row r="943" spans="1:27" x14ac:dyDescent="0.25">
      <c r="A943" t="str">
        <f t="shared" si="23"/>
        <v>42. Weg- en waterbouw</v>
      </c>
      <c r="B943">
        <v>42</v>
      </c>
      <c r="C943" s="41" t="s">
        <v>17</v>
      </c>
      <c r="D943" s="50">
        <v>663</v>
      </c>
      <c r="E943" s="50">
        <v>716</v>
      </c>
      <c r="F943" s="50">
        <v>770</v>
      </c>
      <c r="G943" s="50">
        <v>771</v>
      </c>
      <c r="H943" s="50">
        <v>848</v>
      </c>
      <c r="I943" s="50">
        <v>899</v>
      </c>
      <c r="J943" s="50">
        <v>1010</v>
      </c>
      <c r="K943" s="50">
        <v>1011</v>
      </c>
      <c r="L943" s="50">
        <v>1046</v>
      </c>
      <c r="M943" s="50">
        <v>1131</v>
      </c>
      <c r="N943" s="50">
        <v>1184.0185504991248</v>
      </c>
      <c r="O943" s="306">
        <v>1194.8378507230068</v>
      </c>
      <c r="P943" s="50">
        <v>1216.7037759834252</v>
      </c>
      <c r="Q943" s="50">
        <v>1223.2565613996337</v>
      </c>
      <c r="R943" s="50">
        <v>1201.5538640438106</v>
      </c>
      <c r="S943" s="50">
        <v>1235.0707883891703</v>
      </c>
      <c r="T943" s="50">
        <v>1254.3298357888034</v>
      </c>
      <c r="U943" s="306">
        <v>1194.2334651975025</v>
      </c>
      <c r="V943" s="50">
        <v>1215.4731953364098</v>
      </c>
      <c r="W943" s="50">
        <v>1221.4012184699823</v>
      </c>
      <c r="X943" s="50">
        <v>1199.124577270554</v>
      </c>
      <c r="Y943" s="50">
        <v>1231.9502640208402</v>
      </c>
      <c r="Z943" s="50">
        <v>1250.5277762761989</v>
      </c>
    </row>
    <row r="944" spans="1:27" x14ac:dyDescent="0.25">
      <c r="A944" t="str">
        <f t="shared" si="23"/>
        <v>42. Weg- en waterbouw</v>
      </c>
      <c r="B944">
        <v>42</v>
      </c>
      <c r="C944" s="41" t="s">
        <v>156</v>
      </c>
      <c r="D944" s="50">
        <v>71</v>
      </c>
      <c r="E944" s="50">
        <v>82</v>
      </c>
      <c r="F944" s="50">
        <v>82</v>
      </c>
      <c r="G944" s="50">
        <v>95</v>
      </c>
      <c r="H944" s="50">
        <v>98</v>
      </c>
      <c r="I944" s="50">
        <v>105</v>
      </c>
      <c r="J944" s="50">
        <v>131</v>
      </c>
      <c r="K944" s="50">
        <v>142</v>
      </c>
      <c r="L944" s="50">
        <v>140</v>
      </c>
      <c r="M944" s="50">
        <v>155</v>
      </c>
      <c r="N944" s="50">
        <v>164.72932522570269</v>
      </c>
      <c r="O944" s="306">
        <v>275.17165807049372</v>
      </c>
      <c r="P944" s="50">
        <v>288.87164712277132</v>
      </c>
      <c r="Q944" s="50">
        <v>289.08155622961971</v>
      </c>
      <c r="R944" s="50">
        <v>335.97104951445647</v>
      </c>
      <c r="S944" s="50">
        <v>337.61495051222499</v>
      </c>
      <c r="T944" s="50">
        <v>447.3837205882935</v>
      </c>
      <c r="U944" s="306">
        <v>275.03246783052384</v>
      </c>
      <c r="V944" s="50">
        <v>288.57948080798099</v>
      </c>
      <c r="W944" s="50">
        <v>288.64309921384108</v>
      </c>
      <c r="X944" s="50">
        <v>335.29178739296003</v>
      </c>
      <c r="Y944" s="50">
        <v>336.76193407779033</v>
      </c>
      <c r="Z944" s="50">
        <v>446.02763426863936</v>
      </c>
    </row>
    <row r="945" spans="1:26" x14ac:dyDescent="0.25">
      <c r="A945" t="str">
        <f t="shared" si="23"/>
        <v>42. Weg- en waterbouw</v>
      </c>
      <c r="B945">
        <v>42</v>
      </c>
      <c r="C945" s="41" t="s">
        <v>6</v>
      </c>
      <c r="D945" s="50">
        <v>2791</v>
      </c>
      <c r="E945" s="50">
        <v>3025</v>
      </c>
      <c r="F945" s="50">
        <v>3132</v>
      </c>
      <c r="G945" s="50">
        <v>3293</v>
      </c>
      <c r="H945" s="50">
        <v>3505</v>
      </c>
      <c r="I945" s="50">
        <v>3562</v>
      </c>
      <c r="J945" s="50">
        <v>3763</v>
      </c>
      <c r="K945" s="50">
        <v>3787</v>
      </c>
      <c r="L945" s="50">
        <v>3838</v>
      </c>
      <c r="M945" s="50">
        <v>3946</v>
      </c>
      <c r="N945" s="50">
        <v>4054.2603157479075</v>
      </c>
      <c r="O945" s="306">
        <v>4219.9223251706153</v>
      </c>
      <c r="P945" s="50">
        <v>4299.7825644563227</v>
      </c>
      <c r="Q945" s="50">
        <v>4376.0187299522886</v>
      </c>
      <c r="R945" s="50">
        <v>4451.0680343152426</v>
      </c>
      <c r="S945" s="50">
        <v>4485.5737621025828</v>
      </c>
      <c r="T945" s="50">
        <v>4642.2759507815608</v>
      </c>
      <c r="U945" s="306">
        <v>4217.7877594046058</v>
      </c>
      <c r="V945" s="50">
        <v>4295.4337415837081</v>
      </c>
      <c r="W945" s="50">
        <v>4369.3815160865815</v>
      </c>
      <c r="X945" s="50">
        <v>4442.0689198966538</v>
      </c>
      <c r="Y945" s="50">
        <v>4474.2405313581012</v>
      </c>
      <c r="Z945" s="50">
        <v>4628.2045248015638</v>
      </c>
    </row>
    <row r="946" spans="1:26" x14ac:dyDescent="0.25">
      <c r="A946" t="str">
        <f t="shared" si="23"/>
        <v>42. Weg- en waterbouw</v>
      </c>
      <c r="B946">
        <v>42</v>
      </c>
      <c r="C946" s="41" t="s">
        <v>157</v>
      </c>
      <c r="D946" s="207">
        <v>1.0260160350963676</v>
      </c>
      <c r="E946" s="206"/>
      <c r="F946" s="206"/>
      <c r="G946" s="206"/>
      <c r="H946" s="206"/>
      <c r="I946" s="206"/>
      <c r="J946" s="206"/>
      <c r="K946" s="206"/>
      <c r="L946" s="206"/>
      <c r="M946" s="206"/>
      <c r="N946" s="206"/>
      <c r="O946" s="308"/>
      <c r="P946" s="206"/>
      <c r="Q946" s="206"/>
      <c r="R946" s="206"/>
      <c r="S946" s="206"/>
      <c r="T946" s="206"/>
      <c r="U946" s="308"/>
      <c r="V946" s="206"/>
      <c r="W946" s="206"/>
      <c r="X946" s="206"/>
      <c r="Y946" s="206"/>
      <c r="Z946" s="206"/>
    </row>
    <row r="947" spans="1:26" x14ac:dyDescent="0.25">
      <c r="A947" t="str">
        <f t="shared" si="23"/>
        <v>42. Weg- en waterbouw</v>
      </c>
      <c r="B947">
        <v>42</v>
      </c>
      <c r="C947" s="41" t="s">
        <v>158</v>
      </c>
      <c r="D947" s="206"/>
      <c r="E947" s="207">
        <v>1.4300700475013084E-2</v>
      </c>
      <c r="F947" s="207">
        <v>2.1957985758679244E-2</v>
      </c>
      <c r="G947" s="207">
        <v>-2.9025446748131012E-3</v>
      </c>
      <c r="H947" s="207">
        <v>-1.0809550019383773E-2</v>
      </c>
      <c r="I947" s="207">
        <v>1.5679966689013947E-2</v>
      </c>
      <c r="J947" s="207">
        <v>4.4164747757323708E-3</v>
      </c>
      <c r="K947" s="207">
        <v>6.0869721060564652E-3</v>
      </c>
      <c r="L947" s="207">
        <v>5.7997178984936504E-3</v>
      </c>
      <c r="M947" s="207">
        <v>-1.8271036775099447E-2</v>
      </c>
      <c r="N947" s="207">
        <v>-1.9100780096714676E-3</v>
      </c>
      <c r="O947" s="307">
        <v>3.5685856698616236E-3</v>
      </c>
      <c r="P947" s="207">
        <v>3.5685856698619567E-3</v>
      </c>
      <c r="Q947" s="207">
        <v>3.5685856698621787E-3</v>
      </c>
      <c r="R947" s="207">
        <v>3.5685856698615126E-3</v>
      </c>
      <c r="S947" s="207">
        <v>3.5685856698617346E-3</v>
      </c>
      <c r="T947" s="207">
        <v>3.5685856698620677E-3</v>
      </c>
      <c r="U947" s="307">
        <v>3.8262757142155657E-3</v>
      </c>
      <c r="V947" s="207">
        <v>3.8262757142158987E-3</v>
      </c>
      <c r="W947" s="207">
        <v>3.8262757142157877E-3</v>
      </c>
      <c r="X947" s="207">
        <v>3.8262757142160098E-3</v>
      </c>
      <c r="Y947" s="207">
        <v>3.8262757142158987E-3</v>
      </c>
      <c r="Z947" s="207">
        <v>3.8262757142154546E-3</v>
      </c>
    </row>
    <row r="948" spans="1:26" x14ac:dyDescent="0.25">
      <c r="A948" t="str">
        <f t="shared" si="23"/>
        <v>42. Weg- en waterbouw</v>
      </c>
      <c r="B948">
        <v>42</v>
      </c>
      <c r="C948" s="41" t="s">
        <v>159</v>
      </c>
      <c r="D948" s="208"/>
      <c r="E948" s="50">
        <v>51.038527676426646</v>
      </c>
      <c r="F948" s="50">
        <v>43.618758394019657</v>
      </c>
      <c r="G948" s="50">
        <v>39.542141292560665</v>
      </c>
      <c r="H948" s="50">
        <v>46.092304197193187</v>
      </c>
      <c r="I948" s="50">
        <v>47.359110345524762</v>
      </c>
      <c r="J948" s="50">
        <v>40.171576965307572</v>
      </c>
      <c r="K948" s="50">
        <v>39.377676020931368</v>
      </c>
      <c r="L948" s="50">
        <v>37.011073651573703</v>
      </c>
      <c r="M948" s="50">
        <v>39.998146365979579</v>
      </c>
      <c r="N948" s="50">
        <v>63.127518596854763</v>
      </c>
      <c r="O948" s="306">
        <v>51.681025688963253</v>
      </c>
      <c r="P948" s="50">
        <v>51.349706828579322</v>
      </c>
      <c r="Q948" s="50">
        <v>52.238265560527481</v>
      </c>
      <c r="R948" s="50">
        <v>53.003075025772667</v>
      </c>
      <c r="S948" s="50">
        <v>53.687489423392073</v>
      </c>
      <c r="T948" s="50">
        <v>54.852851902526922</v>
      </c>
      <c r="U948" s="306">
        <v>51.709588264913592</v>
      </c>
      <c r="V948" s="50">
        <v>51.352097687088687</v>
      </c>
      <c r="W948" s="50">
        <v>52.214272848040146</v>
      </c>
      <c r="X948" s="50">
        <v>52.951932778665885</v>
      </c>
      <c r="Y948" s="50">
        <v>53.608556219587605</v>
      </c>
      <c r="Z948" s="50">
        <v>54.744499885990344</v>
      </c>
    </row>
    <row r="949" spans="1:26" x14ac:dyDescent="0.25">
      <c r="A949" t="str">
        <f t="shared" si="23"/>
        <v>42. Weg- en waterbouw</v>
      </c>
      <c r="B949">
        <v>42</v>
      </c>
      <c r="C949" s="41" t="s">
        <v>160</v>
      </c>
      <c r="D949" s="208"/>
      <c r="E949" s="50">
        <v>441.94241924395106</v>
      </c>
      <c r="F949" s="50">
        <v>416.10366219337368</v>
      </c>
      <c r="G949" s="50">
        <v>344.64699074704612</v>
      </c>
      <c r="H949" s="50">
        <v>331.65384857153418</v>
      </c>
      <c r="I949" s="50">
        <v>376.7657625468795</v>
      </c>
      <c r="J949" s="50">
        <v>366.30025696839874</v>
      </c>
      <c r="K949" s="50">
        <v>342.6905318855334</v>
      </c>
      <c r="L949" s="50">
        <v>356.21748291638954</v>
      </c>
      <c r="M949" s="50">
        <v>338.98536113294972</v>
      </c>
      <c r="N949" s="50">
        <v>405.76189171323637</v>
      </c>
      <c r="O949" s="306">
        <v>429.42524457051303</v>
      </c>
      <c r="P949" s="50">
        <v>426.67226742359145</v>
      </c>
      <c r="Q949" s="50">
        <v>434.05543263162241</v>
      </c>
      <c r="R949" s="50">
        <v>440.41034697947902</v>
      </c>
      <c r="S949" s="50">
        <v>446.09724688456475</v>
      </c>
      <c r="T949" s="50">
        <v>455.78041514495521</v>
      </c>
      <c r="U949" s="306">
        <v>429.81125588340859</v>
      </c>
      <c r="V949" s="50">
        <v>426.83978619321852</v>
      </c>
      <c r="W949" s="50">
        <v>434.00620544261466</v>
      </c>
      <c r="X949" s="50">
        <v>440.13765130856927</v>
      </c>
      <c r="Y949" s="50">
        <v>445.59552005699527</v>
      </c>
      <c r="Z949" s="50">
        <v>455.03750925574963</v>
      </c>
    </row>
    <row r="950" spans="1:26" x14ac:dyDescent="0.25">
      <c r="A950" t="str">
        <f t="shared" si="23"/>
        <v>42. Weg- en waterbouw</v>
      </c>
      <c r="B950">
        <v>42</v>
      </c>
      <c r="C950" s="41" t="s">
        <v>161</v>
      </c>
      <c r="D950" s="208"/>
      <c r="E950" s="50">
        <v>638.85026868335012</v>
      </c>
      <c r="F950" s="50">
        <v>635.34367306354966</v>
      </c>
      <c r="G950" s="50">
        <v>570.55148670118331</v>
      </c>
      <c r="H950" s="50">
        <v>571.51671345454861</v>
      </c>
      <c r="I950" s="50">
        <v>663.89646738655131</v>
      </c>
      <c r="J950" s="50">
        <v>609.98581824380369</v>
      </c>
      <c r="K950" s="50">
        <v>604.06003307180242</v>
      </c>
      <c r="L950" s="50">
        <v>586.05891011169433</v>
      </c>
      <c r="M950" s="50">
        <v>509.06062730967915</v>
      </c>
      <c r="N950" s="50">
        <v>603.82082580056044</v>
      </c>
      <c r="O950" s="306">
        <v>691.96411751532048</v>
      </c>
      <c r="P950" s="50">
        <v>687.52804528599791</v>
      </c>
      <c r="Q950" s="50">
        <v>699.42507617144258</v>
      </c>
      <c r="R950" s="50">
        <v>709.66521168792303</v>
      </c>
      <c r="S950" s="50">
        <v>718.82892696543638</v>
      </c>
      <c r="T950" s="50">
        <v>734.43211998860147</v>
      </c>
      <c r="U950" s="306">
        <v>692.7581273740567</v>
      </c>
      <c r="V950" s="50">
        <v>687.96879310245004</v>
      </c>
      <c r="W950" s="50">
        <v>699.51943332238818</v>
      </c>
      <c r="X950" s="50">
        <v>709.40193150746677</v>
      </c>
      <c r="Y950" s="50">
        <v>718.19877635938155</v>
      </c>
      <c r="Z950" s="50">
        <v>733.41711851882769</v>
      </c>
    </row>
    <row r="951" spans="1:26" x14ac:dyDescent="0.25">
      <c r="A951" t="str">
        <f t="shared" si="23"/>
        <v>42. Weg- en waterbouw</v>
      </c>
      <c r="B951">
        <v>42</v>
      </c>
      <c r="C951" s="41" t="s">
        <v>162</v>
      </c>
      <c r="D951" s="208"/>
      <c r="E951" s="50">
        <v>547.19560567451424</v>
      </c>
      <c r="F951" s="50">
        <v>564.31835707589528</v>
      </c>
      <c r="G951" s="50">
        <v>491.6737049237417</v>
      </c>
      <c r="H951" s="50">
        <v>485.94555716864397</v>
      </c>
      <c r="I951" s="50">
        <v>590.16508337921175</v>
      </c>
      <c r="J951" s="50">
        <v>545.443121035741</v>
      </c>
      <c r="K951" s="50">
        <v>564.46375922107313</v>
      </c>
      <c r="L951" s="50">
        <v>575.92431907706646</v>
      </c>
      <c r="M951" s="50">
        <v>520.28805006808841</v>
      </c>
      <c r="N951" s="50">
        <v>606.52146453688306</v>
      </c>
      <c r="O951" s="306">
        <v>628.34921945433894</v>
      </c>
      <c r="P951" s="50">
        <v>636.47419258783452</v>
      </c>
      <c r="Q951" s="50">
        <v>641.18540658663562</v>
      </c>
      <c r="R951" s="50">
        <v>646.2238680033812</v>
      </c>
      <c r="S951" s="50">
        <v>662.75001161684168</v>
      </c>
      <c r="T951" s="50">
        <v>678.63612961638364</v>
      </c>
      <c r="U951" s="306">
        <v>629.20142672683517</v>
      </c>
      <c r="V951" s="50">
        <v>637.01503470904981</v>
      </c>
      <c r="W951" s="50">
        <v>641.4056452615215</v>
      </c>
      <c r="X951" s="50">
        <v>646.11884524870993</v>
      </c>
      <c r="Y951" s="50">
        <v>662.30711833104181</v>
      </c>
      <c r="Z951" s="50">
        <v>677.83957466886147</v>
      </c>
    </row>
    <row r="952" spans="1:26" x14ac:dyDescent="0.25">
      <c r="A952" t="str">
        <f t="shared" si="23"/>
        <v>42. Weg- en waterbouw</v>
      </c>
      <c r="B952">
        <v>42</v>
      </c>
      <c r="C952" s="41" t="s">
        <v>163</v>
      </c>
      <c r="D952" s="208"/>
      <c r="E952" s="50">
        <v>449.41152165964752</v>
      </c>
      <c r="F952" s="50">
        <v>469.29787432464292</v>
      </c>
      <c r="G952" s="50">
        <v>400.62817282375863</v>
      </c>
      <c r="H952" s="50">
        <v>399.76936990470489</v>
      </c>
      <c r="I952" s="50">
        <v>503.92379020564493</v>
      </c>
      <c r="J952" s="50">
        <v>483.13098388088719</v>
      </c>
      <c r="K952" s="50">
        <v>496.21710364663272</v>
      </c>
      <c r="L952" s="50">
        <v>507.95472702128097</v>
      </c>
      <c r="M952" s="50">
        <v>439.11719467039353</v>
      </c>
      <c r="N952" s="50">
        <v>522.56044221041077</v>
      </c>
      <c r="O952" s="306">
        <v>551.96688652434386</v>
      </c>
      <c r="P952" s="50">
        <v>562.70227358894908</v>
      </c>
      <c r="Q952" s="50">
        <v>574.17220189535612</v>
      </c>
      <c r="R952" s="50">
        <v>593.55573488440848</v>
      </c>
      <c r="S952" s="50">
        <v>598.36166626283034</v>
      </c>
      <c r="T952" s="50">
        <v>602.02101909623218</v>
      </c>
      <c r="U952" s="306">
        <v>552.82592195988627</v>
      </c>
      <c r="V952" s="50">
        <v>563.29294169340017</v>
      </c>
      <c r="W952" s="50">
        <v>574.48417124665684</v>
      </c>
      <c r="X952" s="50">
        <v>593.57783426436868</v>
      </c>
      <c r="Y952" s="50">
        <v>598.08126367915577</v>
      </c>
      <c r="Z952" s="50">
        <v>601.43452373789762</v>
      </c>
    </row>
    <row r="953" spans="1:26" x14ac:dyDescent="0.25">
      <c r="A953" t="str">
        <f t="shared" si="23"/>
        <v>42. Weg- en waterbouw</v>
      </c>
      <c r="B953">
        <v>42</v>
      </c>
      <c r="C953" s="41" t="s">
        <v>164</v>
      </c>
      <c r="D953" s="208"/>
      <c r="E953" s="50">
        <v>433.70718701272887</v>
      </c>
      <c r="F953" s="50">
        <v>444.64373485954644</v>
      </c>
      <c r="G953" s="50">
        <v>352.54582479101123</v>
      </c>
      <c r="H953" s="50">
        <v>335.65189059733569</v>
      </c>
      <c r="I953" s="50">
        <v>424.11792186341285</v>
      </c>
      <c r="J953" s="50">
        <v>396.34323863378347</v>
      </c>
      <c r="K953" s="50">
        <v>414.58649008280958</v>
      </c>
      <c r="L953" s="50">
        <v>436.64638862712508</v>
      </c>
      <c r="M953" s="50">
        <v>372.92911953590431</v>
      </c>
      <c r="N953" s="50">
        <v>454.77085294288838</v>
      </c>
      <c r="O953" s="306">
        <v>487.54591444975654</v>
      </c>
      <c r="P953" s="50">
        <v>501.00308008407615</v>
      </c>
      <c r="Q953" s="50">
        <v>516.35439032897511</v>
      </c>
      <c r="R953" s="50">
        <v>519.41026813380665</v>
      </c>
      <c r="S953" s="50">
        <v>528.05636350174132</v>
      </c>
      <c r="T953" s="50">
        <v>539.31632843127716</v>
      </c>
      <c r="U953" s="306">
        <v>488.3996974521865</v>
      </c>
      <c r="V953" s="50">
        <v>501.62656260106587</v>
      </c>
      <c r="W953" s="50">
        <v>516.73546418510193</v>
      </c>
      <c r="X953" s="50">
        <v>519.53066975544755</v>
      </c>
      <c r="Y953" s="50">
        <v>527.91160035260771</v>
      </c>
      <c r="Z953" s="50">
        <v>538.89575053217027</v>
      </c>
    </row>
    <row r="954" spans="1:26" x14ac:dyDescent="0.25">
      <c r="A954" t="str">
        <f t="shared" si="23"/>
        <v>42. Weg- en waterbouw</v>
      </c>
      <c r="B954">
        <v>42</v>
      </c>
      <c r="C954" s="41" t="s">
        <v>165</v>
      </c>
      <c r="D954" s="208"/>
      <c r="E954" s="50">
        <v>356.57926351405166</v>
      </c>
      <c r="F954" s="50">
        <v>370.50792551654837</v>
      </c>
      <c r="G954" s="50">
        <v>306.52719459169765</v>
      </c>
      <c r="H954" s="50">
        <v>296.51564568920577</v>
      </c>
      <c r="I954" s="50">
        <v>385.57915769984595</v>
      </c>
      <c r="J954" s="50">
        <v>345.00486666000643</v>
      </c>
      <c r="K954" s="50">
        <v>349.98745726279202</v>
      </c>
      <c r="L954" s="50">
        <v>344.86478422515808</v>
      </c>
      <c r="M954" s="50">
        <v>279.39867616529449</v>
      </c>
      <c r="N954" s="50">
        <v>339.6442326375344</v>
      </c>
      <c r="O954" s="306">
        <v>363.32108438936325</v>
      </c>
      <c r="P954" s="50">
        <v>375.79697197071192</v>
      </c>
      <c r="Q954" s="50">
        <v>395.01325290858745</v>
      </c>
      <c r="R954" s="50">
        <v>410.0038354638034</v>
      </c>
      <c r="S954" s="50">
        <v>426.48640977315381</v>
      </c>
      <c r="T954" s="50">
        <v>440.19999005992446</v>
      </c>
      <c r="U954" s="306">
        <v>364.09581827345073</v>
      </c>
      <c r="V954" s="50">
        <v>376.40781408368542</v>
      </c>
      <c r="W954" s="50">
        <v>395.45519570896334</v>
      </c>
      <c r="X954" s="50">
        <v>410.25492529233787</v>
      </c>
      <c r="Y954" s="50">
        <v>426.5317316863804</v>
      </c>
      <c r="Z954" s="50">
        <v>440.02407901011844</v>
      </c>
    </row>
    <row r="955" spans="1:26" x14ac:dyDescent="0.25">
      <c r="A955" t="str">
        <f t="shared" si="23"/>
        <v>42. Weg- en waterbouw</v>
      </c>
      <c r="B955">
        <v>42</v>
      </c>
      <c r="C955" s="41" t="s">
        <v>166</v>
      </c>
      <c r="D955" s="206"/>
      <c r="E955" s="50">
        <v>267.39021266796016</v>
      </c>
      <c r="F955" s="50">
        <v>296.23910152731696</v>
      </c>
      <c r="G955" s="50">
        <v>218.57043652691539</v>
      </c>
      <c r="H955" s="50">
        <v>199.99558700568659</v>
      </c>
      <c r="I955" s="50">
        <v>276.0480580205782</v>
      </c>
      <c r="J955" s="50">
        <v>242.81520314339585</v>
      </c>
      <c r="K955" s="50">
        <v>255.58446512503798</v>
      </c>
      <c r="L955" s="50">
        <v>259.92041612418001</v>
      </c>
      <c r="M955" s="50">
        <v>197.49445275848038</v>
      </c>
      <c r="N955" s="50">
        <v>253.01031924339142</v>
      </c>
      <c r="O955" s="306">
        <v>269.37133767243006</v>
      </c>
      <c r="P955" s="50">
        <v>271.94121523075734</v>
      </c>
      <c r="Q955" s="50">
        <v>268.14117639436034</v>
      </c>
      <c r="R955" s="50">
        <v>272.6455244942025</v>
      </c>
      <c r="S955" s="50">
        <v>276.69114757062056</v>
      </c>
      <c r="T955" s="50">
        <v>282.67414359724512</v>
      </c>
      <c r="U955" s="306">
        <v>270.14733662008604</v>
      </c>
      <c r="V955" s="50">
        <v>272.5866649724482</v>
      </c>
      <c r="W955" s="50">
        <v>268.64165084877283</v>
      </c>
      <c r="X955" s="50">
        <v>273.01623627645546</v>
      </c>
      <c r="Y955" s="50">
        <v>276.92721097816752</v>
      </c>
      <c r="Z955" s="50">
        <v>282.7722042753324</v>
      </c>
    </row>
    <row r="956" spans="1:26" x14ac:dyDescent="0.25">
      <c r="A956" t="str">
        <f t="shared" si="23"/>
        <v>42. Weg- en waterbouw</v>
      </c>
      <c r="B956">
        <v>42</v>
      </c>
      <c r="C956" s="41" t="s">
        <v>167</v>
      </c>
      <c r="D956" s="206"/>
      <c r="E956" s="50">
        <v>242.31135723845284</v>
      </c>
      <c r="F956" s="50">
        <v>279.38986356835534</v>
      </c>
      <c r="G956" s="50">
        <v>229.35700674807666</v>
      </c>
      <c r="H956" s="50">
        <v>224.95419600135068</v>
      </c>
      <c r="I956" s="50">
        <v>304.97570810123</v>
      </c>
      <c r="J956" s="50">
        <v>276.04451809729358</v>
      </c>
      <c r="K956" s="50">
        <v>287.33107075972816</v>
      </c>
      <c r="L956" s="50">
        <v>287.88945951915747</v>
      </c>
      <c r="M956" s="50">
        <v>226.02117206227715</v>
      </c>
      <c r="N956" s="50">
        <v>270.2231358686995</v>
      </c>
      <c r="O956" s="306">
        <v>289.66923021141383</v>
      </c>
      <c r="P956" s="50">
        <v>294.42301461443918</v>
      </c>
      <c r="Q956" s="50">
        <v>299.16544448756099</v>
      </c>
      <c r="R956" s="50">
        <v>306.60371258018927</v>
      </c>
      <c r="S956" s="50">
        <v>311.94230730287632</v>
      </c>
      <c r="T956" s="50">
        <v>311.87216842571252</v>
      </c>
      <c r="U956" s="306">
        <v>290.36641383208348</v>
      </c>
      <c r="V956" s="50">
        <v>294.98235316093019</v>
      </c>
      <c r="W956" s="50">
        <v>299.58217808212413</v>
      </c>
      <c r="X956" s="50">
        <v>306.87550201388331</v>
      </c>
      <c r="Y956" s="50">
        <v>312.06089931175524</v>
      </c>
      <c r="Z956" s="50">
        <v>311.83291931522785</v>
      </c>
    </row>
    <row r="957" spans="1:26" x14ac:dyDescent="0.25">
      <c r="A957" t="str">
        <f t="shared" si="23"/>
        <v>42. Weg- en waterbouw</v>
      </c>
      <c r="B957">
        <v>42</v>
      </c>
      <c r="C957" s="41" t="s">
        <v>168</v>
      </c>
      <c r="D957" s="206"/>
      <c r="E957" s="50">
        <v>153.48091066076628</v>
      </c>
      <c r="F957" s="50">
        <v>171.23273999328393</v>
      </c>
      <c r="G957" s="50">
        <v>165.00433262044083</v>
      </c>
      <c r="H957" s="50">
        <v>159.12232284084234</v>
      </c>
      <c r="I957" s="50">
        <v>197.47702686007577</v>
      </c>
      <c r="J957" s="50">
        <v>199.22771410393167</v>
      </c>
      <c r="K957" s="50">
        <v>225.51366642484089</v>
      </c>
      <c r="L957" s="50">
        <v>225.44653327884129</v>
      </c>
      <c r="M957" s="50">
        <v>208.07330001762139</v>
      </c>
      <c r="N957" s="50">
        <v>243.48598654336425</v>
      </c>
      <c r="O957" s="306">
        <v>261.3868614036885</v>
      </c>
      <c r="P957" s="50">
        <v>263.77535686004182</v>
      </c>
      <c r="Q957" s="50">
        <v>268.60253256020241</v>
      </c>
      <c r="R957" s="50">
        <v>270.0491416633044</v>
      </c>
      <c r="S957" s="50">
        <v>265.2580005587659</v>
      </c>
      <c r="T957" s="50">
        <v>272.65727961131603</v>
      </c>
      <c r="U957" s="306">
        <v>261.69197119648254</v>
      </c>
      <c r="V957" s="50">
        <v>263.94967329236266</v>
      </c>
      <c r="W957" s="50">
        <v>268.64408187691464</v>
      </c>
      <c r="X957" s="50">
        <v>269.95429450700328</v>
      </c>
      <c r="Y957" s="50">
        <v>265.03070767244077</v>
      </c>
      <c r="Z957" s="50">
        <v>272.28584625784453</v>
      </c>
    </row>
    <row r="958" spans="1:26" x14ac:dyDescent="0.25">
      <c r="A958" t="str">
        <f t="shared" si="23"/>
        <v>42. Weg- en waterbouw</v>
      </c>
      <c r="B958">
        <v>42</v>
      </c>
      <c r="C958" s="41" t="s">
        <v>169</v>
      </c>
      <c r="D958" s="206"/>
      <c r="E958" s="50">
        <v>22.674361591441784</v>
      </c>
      <c r="F958" s="50">
        <v>26.81518824534832</v>
      </c>
      <c r="G958" s="50">
        <v>24.776624749801947</v>
      </c>
      <c r="H958" s="50">
        <v>27.953460726792432</v>
      </c>
      <c r="I958" s="50">
        <v>31.432174229272015</v>
      </c>
      <c r="J958" s="50">
        <v>32.494662880468304</v>
      </c>
      <c r="K958" s="50">
        <v>40.759795505904343</v>
      </c>
      <c r="L958" s="50">
        <v>44.141583657017812</v>
      </c>
      <c r="M958" s="50">
        <v>40.149965556841288</v>
      </c>
      <c r="N958" s="50">
        <v>46.987696189429904</v>
      </c>
      <c r="O958" s="306">
        <v>50.839602940068758</v>
      </c>
      <c r="P958" s="50">
        <v>84.924877932308107</v>
      </c>
      <c r="Q958" s="50">
        <v>89.153038296267496</v>
      </c>
      <c r="R958" s="50">
        <v>89.21782151340885</v>
      </c>
      <c r="S958" s="50">
        <v>103.68909563169913</v>
      </c>
      <c r="T958" s="50">
        <v>104.1964447262507</v>
      </c>
      <c r="U958" s="306">
        <v>50.882052047192566</v>
      </c>
      <c r="V958" s="50">
        <v>84.952793460705735</v>
      </c>
      <c r="W958" s="50">
        <v>89.137232500072429</v>
      </c>
      <c r="X958" s="50">
        <v>89.156883130181598</v>
      </c>
      <c r="Y958" s="50">
        <v>103.56585965340258</v>
      </c>
      <c r="Z958" s="50">
        <v>104.01996264952683</v>
      </c>
    </row>
    <row r="959" spans="1:26" x14ac:dyDescent="0.25">
      <c r="A959" t="str">
        <f t="shared" si="23"/>
        <v>42. Weg- en waterbouw</v>
      </c>
      <c r="B959">
        <v>42</v>
      </c>
      <c r="C959" s="41" t="s">
        <v>26</v>
      </c>
      <c r="D959" s="208"/>
      <c r="E959" s="50">
        <v>418.46662949066092</v>
      </c>
      <c r="F959" s="50">
        <v>477.4377918069876</v>
      </c>
      <c r="G959" s="50">
        <v>419.13796411831947</v>
      </c>
      <c r="H959" s="50">
        <v>412.02997956898548</v>
      </c>
      <c r="I959" s="50">
        <v>533.88490919057779</v>
      </c>
      <c r="J959" s="50">
        <v>507.76689508169358</v>
      </c>
      <c r="K959" s="50">
        <v>553.60453269047343</v>
      </c>
      <c r="L959" s="50">
        <v>557.47757645501656</v>
      </c>
      <c r="M959" s="50">
        <v>474.2444376367398</v>
      </c>
      <c r="N959" s="50">
        <v>560.69681860149365</v>
      </c>
      <c r="O959" s="306">
        <v>601.89569455517108</v>
      </c>
      <c r="P959" s="50">
        <v>643.12324940678923</v>
      </c>
      <c r="Q959" s="50">
        <v>656.92101534403093</v>
      </c>
      <c r="R959" s="50">
        <v>665.87067575690253</v>
      </c>
      <c r="S959" s="50">
        <v>680.88940349334132</v>
      </c>
      <c r="T959" s="50">
        <v>688.72589276327915</v>
      </c>
      <c r="U959" s="306">
        <v>602.94043707575861</v>
      </c>
      <c r="V959" s="50">
        <v>643.88481991399851</v>
      </c>
      <c r="W959" s="50">
        <v>657.36349245911117</v>
      </c>
      <c r="X959" s="50">
        <v>665.98667965106824</v>
      </c>
      <c r="Y959" s="50">
        <v>680.65746663759865</v>
      </c>
      <c r="Z959" s="50">
        <v>688.13872822259918</v>
      </c>
    </row>
    <row r="960" spans="1:26" x14ac:dyDescent="0.25">
      <c r="A960" t="str">
        <f t="shared" si="23"/>
        <v>42. Weg- en waterbouw</v>
      </c>
      <c r="B960">
        <v>42</v>
      </c>
      <c r="C960" s="41" t="s">
        <v>19</v>
      </c>
      <c r="D960" s="208"/>
      <c r="E960" s="50">
        <v>3604.5816356232908</v>
      </c>
      <c r="F960" s="50">
        <v>3717.5108787618806</v>
      </c>
      <c r="G960" s="50">
        <v>3143.823916516234</v>
      </c>
      <c r="H960" s="50">
        <v>3079.1708961578388</v>
      </c>
      <c r="I960" s="50">
        <v>3801.7402606382266</v>
      </c>
      <c r="J960" s="50">
        <v>3536.9619606130177</v>
      </c>
      <c r="K960" s="50">
        <v>3620.5720490070858</v>
      </c>
      <c r="L960" s="50">
        <v>3662.0756782094845</v>
      </c>
      <c r="M960" s="50">
        <v>3171.5160656435091</v>
      </c>
      <c r="N960" s="50">
        <v>3809.9143662832525</v>
      </c>
      <c r="O960" s="306">
        <v>4075.5205248202005</v>
      </c>
      <c r="P960" s="50">
        <v>4156.5910024072864</v>
      </c>
      <c r="Q960" s="50">
        <v>4237.5062178215376</v>
      </c>
      <c r="R960" s="50">
        <v>4310.7885404296794</v>
      </c>
      <c r="S960" s="50">
        <v>4391.8486654919234</v>
      </c>
      <c r="T960" s="50">
        <v>4476.6388906004258</v>
      </c>
      <c r="U960" s="306">
        <v>4081.8896096305821</v>
      </c>
      <c r="V960" s="50">
        <v>4160.9745149564051</v>
      </c>
      <c r="W960" s="50">
        <v>4239.8255313231703</v>
      </c>
      <c r="X960" s="50">
        <v>4310.9767060830891</v>
      </c>
      <c r="Y960" s="50">
        <v>4389.8192443009157</v>
      </c>
      <c r="Z960" s="50">
        <v>4472.3039881075465</v>
      </c>
    </row>
    <row r="961" spans="1:26" x14ac:dyDescent="0.25">
      <c r="A961" t="str">
        <f t="shared" si="23"/>
        <v>42. Weg- en waterbouw</v>
      </c>
      <c r="B961">
        <v>42</v>
      </c>
      <c r="C961" s="41" t="s">
        <v>20</v>
      </c>
      <c r="D961" s="208"/>
      <c r="E961" s="207">
        <v>0.11609298159737787</v>
      </c>
      <c r="F961" s="207">
        <v>0.12842942694117915</v>
      </c>
      <c r="G961" s="207">
        <v>0.13332106862485443</v>
      </c>
      <c r="H961" s="207">
        <v>0.13381198818263471</v>
      </c>
      <c r="I961" s="207">
        <v>0.14043171615857589</v>
      </c>
      <c r="J961" s="207">
        <v>0.14356017981988381</v>
      </c>
      <c r="K961" s="207">
        <v>0.15290526612839958</v>
      </c>
      <c r="L961" s="207">
        <v>0.1522299442832887</v>
      </c>
      <c r="M961" s="207">
        <v>0.1495324090500908</v>
      </c>
      <c r="N961" s="207">
        <v>0.14716782706811316</v>
      </c>
      <c r="O961" s="307">
        <v>0.14768560013121879</v>
      </c>
      <c r="P961" s="207">
        <v>0.1547237264946984</v>
      </c>
      <c r="Q961" s="207">
        <v>0.15502538086699208</v>
      </c>
      <c r="R961" s="207">
        <v>0.15446609582258275</v>
      </c>
      <c r="S961" s="207">
        <v>0.15503480546661233</v>
      </c>
      <c r="T961" s="207">
        <v>0.15384888296650265</v>
      </c>
      <c r="U961" s="307">
        <v>0.14771110802536519</v>
      </c>
      <c r="V961" s="207">
        <v>0.15474375476215685</v>
      </c>
      <c r="W961" s="207">
        <v>0.15504493937371058</v>
      </c>
      <c r="X961" s="207">
        <v>0.154486262640045</v>
      </c>
      <c r="Y961" s="207">
        <v>0.15505364315882994</v>
      </c>
      <c r="Z961" s="207">
        <v>0.15386671613836</v>
      </c>
    </row>
    <row r="962" spans="1:26" x14ac:dyDescent="0.25">
      <c r="A962" t="str">
        <f t="shared" si="23"/>
        <v>42. Weg- en waterbouw</v>
      </c>
      <c r="B962">
        <v>42</v>
      </c>
      <c r="C962" s="41" t="s">
        <v>29</v>
      </c>
      <c r="D962" s="208"/>
      <c r="E962" s="50">
        <v>3551.5816356232908</v>
      </c>
      <c r="F962" s="50">
        <v>3351.5108787618806</v>
      </c>
      <c r="G962" s="50">
        <v>3143.823916516234</v>
      </c>
      <c r="H962" s="50">
        <v>3079.1708961578388</v>
      </c>
      <c r="I962" s="50">
        <v>3685.7402606382266</v>
      </c>
      <c r="J962" s="50">
        <v>3536.9619606130177</v>
      </c>
      <c r="K962" s="50">
        <v>3620.5720490070858</v>
      </c>
      <c r="L962" s="50">
        <v>3662.0756782094845</v>
      </c>
      <c r="M962" s="50">
        <v>3171.5160656435091</v>
      </c>
      <c r="N962" s="50">
        <v>3809.9143662832525</v>
      </c>
      <c r="O962" s="306">
        <v>4075.5205248202005</v>
      </c>
      <c r="P962" s="50">
        <v>4156.5910024072864</v>
      </c>
      <c r="Q962" s="50">
        <v>4237.5062178215376</v>
      </c>
      <c r="R962" s="50">
        <v>4310.7885404296794</v>
      </c>
      <c r="S962" s="50">
        <v>4391.8486654919234</v>
      </c>
      <c r="T962" s="50">
        <v>4476.6388906004258</v>
      </c>
      <c r="U962" s="306">
        <v>4081.8896096305821</v>
      </c>
      <c r="V962" s="50">
        <v>4160.9745149564051</v>
      </c>
      <c r="W962" s="50">
        <v>4239.8255313231703</v>
      </c>
      <c r="X962" s="50">
        <v>4310.9767060830891</v>
      </c>
      <c r="Y962" s="50">
        <v>4389.8192443009157</v>
      </c>
      <c r="Z962" s="50">
        <v>4472.3039881075465</v>
      </c>
    </row>
    <row r="963" spans="1:26" x14ac:dyDescent="0.25">
      <c r="A963" t="str">
        <f t="shared" ref="A963:A1026" si="24">VLOOKUP(B963,$AT$3:$AU$70,2)</f>
        <v>43. Gespecialiseerde bouwwerkzaamheden</v>
      </c>
      <c r="B963">
        <v>43</v>
      </c>
      <c r="C963" s="41" t="s">
        <v>25</v>
      </c>
      <c r="D963" s="50">
        <v>77379</v>
      </c>
      <c r="E963" s="50">
        <v>77093</v>
      </c>
      <c r="F963" s="50">
        <v>78120</v>
      </c>
      <c r="G963" s="50">
        <v>78532</v>
      </c>
      <c r="H963" s="50">
        <v>79176</v>
      </c>
      <c r="I963" s="50">
        <v>80742</v>
      </c>
      <c r="J963" s="50">
        <v>81369</v>
      </c>
      <c r="K963" s="50">
        <v>83509</v>
      </c>
      <c r="L963" s="50">
        <v>83682</v>
      </c>
      <c r="M963" s="50">
        <v>84209</v>
      </c>
      <c r="N963" s="50">
        <v>83251.314407037833</v>
      </c>
      <c r="O963" s="306">
        <v>83862.517918537516</v>
      </c>
      <c r="P963" s="50">
        <v>84478.208683303106</v>
      </c>
      <c r="Q963" s="50">
        <v>85098.419645258386</v>
      </c>
      <c r="R963" s="50">
        <v>85723.183990190591</v>
      </c>
      <c r="S963" s="50">
        <v>86352.535147525618</v>
      </c>
      <c r="T963" s="50">
        <v>86986.506792117507</v>
      </c>
      <c r="U963" s="306">
        <v>83923.26697836403</v>
      </c>
      <c r="V963" s="50">
        <v>84600.643130823155</v>
      </c>
      <c r="W963" s="50">
        <v>85283.486640171992</v>
      </c>
      <c r="X963" s="50">
        <v>85971.84163549784</v>
      </c>
      <c r="Y963" s="50">
        <v>86665.752602070352</v>
      </c>
      <c r="Z963" s="50">
        <v>87365.264384216513</v>
      </c>
    </row>
    <row r="964" spans="1:26" x14ac:dyDescent="0.25">
      <c r="A964" t="str">
        <f t="shared" si="24"/>
        <v>43. Gespecialiseerde bouwwerkzaamheden</v>
      </c>
      <c r="B964">
        <v>43</v>
      </c>
      <c r="C964" s="41" t="s">
        <v>154</v>
      </c>
      <c r="D964" s="206"/>
      <c r="E964" s="50">
        <v>-286</v>
      </c>
      <c r="F964" s="50">
        <v>1027</v>
      </c>
      <c r="G964" s="50">
        <v>412</v>
      </c>
      <c r="H964" s="50">
        <v>644</v>
      </c>
      <c r="I964" s="50">
        <v>1566</v>
      </c>
      <c r="J964" s="50">
        <v>627</v>
      </c>
      <c r="K964" s="50">
        <v>2140</v>
      </c>
      <c r="L964" s="50">
        <v>173</v>
      </c>
      <c r="M964" s="50">
        <v>527</v>
      </c>
      <c r="N964" s="50">
        <v>-957.68559296216699</v>
      </c>
      <c r="O964" s="306">
        <v>611.20351149968337</v>
      </c>
      <c r="P964" s="50">
        <v>615.69076476558985</v>
      </c>
      <c r="Q964" s="50">
        <v>620.21096195527934</v>
      </c>
      <c r="R964" s="50">
        <v>624.76434493220586</v>
      </c>
      <c r="S964" s="50">
        <v>629.35115733502607</v>
      </c>
      <c r="T964" s="50">
        <v>633.97164459188934</v>
      </c>
      <c r="U964" s="306">
        <v>671.95257132619736</v>
      </c>
      <c r="V964" s="50">
        <v>677.37615245912457</v>
      </c>
      <c r="W964" s="50">
        <v>682.84350934883696</v>
      </c>
      <c r="X964" s="50">
        <v>688.35499532584799</v>
      </c>
      <c r="Y964" s="50">
        <v>693.91096657251182</v>
      </c>
      <c r="Z964" s="50">
        <v>699.51178214616084</v>
      </c>
    </row>
    <row r="965" spans="1:26" x14ac:dyDescent="0.25">
      <c r="A965" t="str">
        <f t="shared" si="24"/>
        <v>43. Gespecialiseerde bouwwerkzaamheden</v>
      </c>
      <c r="B965">
        <v>43</v>
      </c>
      <c r="C965" s="41" t="s">
        <v>155</v>
      </c>
      <c r="D965" s="206"/>
      <c r="E965" s="207">
        <v>0.99630390674472402</v>
      </c>
      <c r="F965" s="207">
        <v>1.013321572646025</v>
      </c>
      <c r="G965" s="207">
        <v>1.0052739375320021</v>
      </c>
      <c r="H965" s="207">
        <v>1.0082004787857179</v>
      </c>
      <c r="I965" s="207">
        <v>1.0197787208244922</v>
      </c>
      <c r="J965" s="207">
        <v>1.007765475217359</v>
      </c>
      <c r="K965" s="207">
        <v>1.0262999422384447</v>
      </c>
      <c r="L965" s="207">
        <v>1.0020716329976409</v>
      </c>
      <c r="M965" s="207">
        <v>1.0062976506297652</v>
      </c>
      <c r="N965" s="207">
        <v>0.98862727745297807</v>
      </c>
      <c r="O965" s="307">
        <v>1.0073416680067218</v>
      </c>
      <c r="P965" s="207">
        <v>1.0073416680067209</v>
      </c>
      <c r="Q965" s="207">
        <v>1.0073416680067206</v>
      </c>
      <c r="R965" s="207">
        <v>1.0073416680067222</v>
      </c>
      <c r="S965" s="207">
        <v>1.0073416680067209</v>
      </c>
      <c r="T965" s="207">
        <v>1.0073416680067215</v>
      </c>
      <c r="U965" s="307">
        <v>1.0080713749219723</v>
      </c>
      <c r="V965" s="207">
        <v>1.0080713749219719</v>
      </c>
      <c r="W965" s="207">
        <v>1.0080713749219721</v>
      </c>
      <c r="X965" s="207">
        <v>1.0080713749219723</v>
      </c>
      <c r="Y965" s="207">
        <v>1.0080713749219721</v>
      </c>
      <c r="Z965" s="207">
        <v>1.0080713749219719</v>
      </c>
    </row>
    <row r="966" spans="1:26" x14ac:dyDescent="0.25">
      <c r="A966" t="str">
        <f t="shared" si="24"/>
        <v>43. Gespecialiseerde bouwwerkzaamheden</v>
      </c>
      <c r="B966">
        <v>43</v>
      </c>
      <c r="C966" s="3" t="s">
        <v>8</v>
      </c>
      <c r="D966" s="50">
        <v>1183</v>
      </c>
      <c r="E966" s="50">
        <v>1076</v>
      </c>
      <c r="F966" s="50">
        <v>1013</v>
      </c>
      <c r="G966" s="50">
        <v>965</v>
      </c>
      <c r="H966" s="50">
        <v>961</v>
      </c>
      <c r="I966" s="50">
        <v>997</v>
      </c>
      <c r="J966" s="50">
        <v>1069</v>
      </c>
      <c r="K966" s="50">
        <v>1173</v>
      </c>
      <c r="L966" s="50">
        <v>1263</v>
      </c>
      <c r="M966" s="50">
        <v>1370</v>
      </c>
      <c r="N966" s="50">
        <v>989.04989499914018</v>
      </c>
      <c r="O966" s="306">
        <v>997.45799665891877</v>
      </c>
      <c r="P966" s="50">
        <v>1017.5913396387933</v>
      </c>
      <c r="Q966" s="50">
        <v>1037.4900043119906</v>
      </c>
      <c r="R966" s="50">
        <v>1057.1702486810764</v>
      </c>
      <c r="S966" s="50">
        <v>1077.3716513640729</v>
      </c>
      <c r="T966" s="50">
        <v>1081.8142450323478</v>
      </c>
      <c r="U966" s="306">
        <v>998.18054395439003</v>
      </c>
      <c r="V966" s="50">
        <v>1019.0661369316309</v>
      </c>
      <c r="W966" s="50">
        <v>1039.7462760283329</v>
      </c>
      <c r="X966" s="50">
        <v>1060.2367874222907</v>
      </c>
      <c r="Y966" s="50">
        <v>1081.2794880669819</v>
      </c>
      <c r="Z966" s="50">
        <v>1086.524692360993</v>
      </c>
    </row>
    <row r="967" spans="1:26" x14ac:dyDescent="0.25">
      <c r="A967" t="str">
        <f t="shared" si="24"/>
        <v>43. Gespecialiseerde bouwwerkzaamheden</v>
      </c>
      <c r="B967">
        <v>43</v>
      </c>
      <c r="C967" s="3" t="s">
        <v>9</v>
      </c>
      <c r="D967" s="50">
        <v>9151</v>
      </c>
      <c r="E967" s="50">
        <v>8458</v>
      </c>
      <c r="F967" s="50">
        <v>7968</v>
      </c>
      <c r="G967" s="50">
        <v>7490</v>
      </c>
      <c r="H967" s="50">
        <v>7233</v>
      </c>
      <c r="I967" s="50">
        <v>7027</v>
      </c>
      <c r="J967" s="50">
        <v>7080</v>
      </c>
      <c r="K967" s="50">
        <v>7504</v>
      </c>
      <c r="L967" s="50">
        <v>7562</v>
      </c>
      <c r="M967" s="50">
        <v>7648</v>
      </c>
      <c r="N967" s="50">
        <v>6890.3809351606751</v>
      </c>
      <c r="O967" s="306">
        <v>6948.9573767238007</v>
      </c>
      <c r="P967" s="50">
        <v>7089.2196661502603</v>
      </c>
      <c r="Q967" s="50">
        <v>7227.8470300402014</v>
      </c>
      <c r="R967" s="50">
        <v>7364.9527324781666</v>
      </c>
      <c r="S967" s="50">
        <v>7505.6891711697081</v>
      </c>
      <c r="T967" s="50">
        <v>7536.6392403920236</v>
      </c>
      <c r="U967" s="306">
        <v>6953.9911228822511</v>
      </c>
      <c r="V967" s="50">
        <v>7099.4940872903617</v>
      </c>
      <c r="W967" s="50">
        <v>7243.5657229973849</v>
      </c>
      <c r="X967" s="50">
        <v>7386.3162857086254</v>
      </c>
      <c r="Y967" s="50">
        <v>7532.9137668666399</v>
      </c>
      <c r="Z967" s="50">
        <v>7569.4553567815847</v>
      </c>
    </row>
    <row r="968" spans="1:26" x14ac:dyDescent="0.25">
      <c r="A968" t="str">
        <f t="shared" si="24"/>
        <v>43. Gespecialiseerde bouwwerkzaamheden</v>
      </c>
      <c r="B968">
        <v>43</v>
      </c>
      <c r="C968" s="3" t="s">
        <v>10</v>
      </c>
      <c r="D968" s="50">
        <v>11748</v>
      </c>
      <c r="E968" s="50">
        <v>11710</v>
      </c>
      <c r="F968" s="50">
        <v>11819</v>
      </c>
      <c r="G968" s="50">
        <v>11562</v>
      </c>
      <c r="H968" s="50">
        <v>11596</v>
      </c>
      <c r="I968" s="50">
        <v>11548</v>
      </c>
      <c r="J968" s="50">
        <v>11060</v>
      </c>
      <c r="K968" s="50">
        <v>10927</v>
      </c>
      <c r="L968" s="50">
        <v>10489</v>
      </c>
      <c r="M968" s="50">
        <v>10324</v>
      </c>
      <c r="N968" s="50">
        <v>10076.60472517507</v>
      </c>
      <c r="O968" s="306">
        <v>10162.267862437475</v>
      </c>
      <c r="P968" s="50">
        <v>10367.389707179949</v>
      </c>
      <c r="Q968" s="50">
        <v>10570.12061032694</v>
      </c>
      <c r="R968" s="50">
        <v>10770.626211110917</v>
      </c>
      <c r="S968" s="50">
        <v>10976.441459421343</v>
      </c>
      <c r="T968" s="50">
        <v>11021.703342139412</v>
      </c>
      <c r="U968" s="306">
        <v>10169.62929438193</v>
      </c>
      <c r="V968" s="50">
        <v>10382.415187132803</v>
      </c>
      <c r="W968" s="50">
        <v>10593.10788159923</v>
      </c>
      <c r="X968" s="50">
        <v>10801.868617511131</v>
      </c>
      <c r="Y968" s="50">
        <v>11016.255149291637</v>
      </c>
      <c r="Z968" s="50">
        <v>11069.694162470631</v>
      </c>
    </row>
    <row r="969" spans="1:26" x14ac:dyDescent="0.25">
      <c r="A969" t="str">
        <f t="shared" si="24"/>
        <v>43. Gespecialiseerde bouwwerkzaamheden</v>
      </c>
      <c r="B969">
        <v>43</v>
      </c>
      <c r="C969" s="3" t="s">
        <v>11</v>
      </c>
      <c r="D969" s="50">
        <v>11172</v>
      </c>
      <c r="E969" s="50">
        <v>11179</v>
      </c>
      <c r="F969" s="50">
        <v>11382</v>
      </c>
      <c r="G969" s="50">
        <v>11497</v>
      </c>
      <c r="H969" s="50">
        <v>11479</v>
      </c>
      <c r="I969" s="50">
        <v>11666</v>
      </c>
      <c r="J969" s="50">
        <v>11781</v>
      </c>
      <c r="K969" s="50">
        <v>12116</v>
      </c>
      <c r="L969" s="50">
        <v>11878</v>
      </c>
      <c r="M969" s="50">
        <v>11875</v>
      </c>
      <c r="N969" s="50">
        <v>11677.133512578903</v>
      </c>
      <c r="O969" s="306">
        <v>11321.32796642949</v>
      </c>
      <c r="P969" s="50">
        <v>11028.892825132638</v>
      </c>
      <c r="Q969" s="50">
        <v>10856.749671420843</v>
      </c>
      <c r="R969" s="50">
        <v>10735.677836389419</v>
      </c>
      <c r="S969" s="50">
        <v>10753.089684678169</v>
      </c>
      <c r="T969" s="50">
        <v>10939.508141008264</v>
      </c>
      <c r="U969" s="306">
        <v>11329.529008408894</v>
      </c>
      <c r="V969" s="50">
        <v>11044.877022961275</v>
      </c>
      <c r="W969" s="50">
        <v>10880.360286572028</v>
      </c>
      <c r="X969" s="50">
        <v>10766.818867873728</v>
      </c>
      <c r="Y969" s="50">
        <v>10792.09323418337</v>
      </c>
      <c r="Z969" s="50">
        <v>10987.141066102477</v>
      </c>
    </row>
    <row r="970" spans="1:26" x14ac:dyDescent="0.25">
      <c r="A970" t="str">
        <f t="shared" si="24"/>
        <v>43. Gespecialiseerde bouwwerkzaamheden</v>
      </c>
      <c r="B970">
        <v>43</v>
      </c>
      <c r="C970" s="3" t="s">
        <v>12</v>
      </c>
      <c r="D970" s="50">
        <v>9520</v>
      </c>
      <c r="E970" s="50">
        <v>9770</v>
      </c>
      <c r="F970" s="50">
        <v>10213</v>
      </c>
      <c r="G970" s="50">
        <v>10612</v>
      </c>
      <c r="H970" s="50">
        <v>10940</v>
      </c>
      <c r="I970" s="50">
        <v>11124</v>
      </c>
      <c r="J970" s="50">
        <v>11085</v>
      </c>
      <c r="K970" s="50">
        <v>11312</v>
      </c>
      <c r="L970" s="50">
        <v>11254</v>
      </c>
      <c r="M970" s="50">
        <v>11265</v>
      </c>
      <c r="N970" s="50">
        <v>11342.33388289834</v>
      </c>
      <c r="O970" s="306">
        <v>11620.523578946688</v>
      </c>
      <c r="P970" s="50">
        <v>11693.770097102675</v>
      </c>
      <c r="Q970" s="50">
        <v>11642.135881556731</v>
      </c>
      <c r="R970" s="50">
        <v>11664.391187427496</v>
      </c>
      <c r="S970" s="50">
        <v>11470.033956929654</v>
      </c>
      <c r="T970" s="50">
        <v>11120.538792555504</v>
      </c>
      <c r="U970" s="306">
        <v>11628.941354845079</v>
      </c>
      <c r="V970" s="50">
        <v>11710.717902975694</v>
      </c>
      <c r="W970" s="50">
        <v>11667.454508047756</v>
      </c>
      <c r="X970" s="50">
        <v>11698.226142122363</v>
      </c>
      <c r="Y970" s="50">
        <v>11511.638002872167</v>
      </c>
      <c r="Z970" s="50">
        <v>11168.959963277732</v>
      </c>
    </row>
    <row r="971" spans="1:26" x14ac:dyDescent="0.25">
      <c r="A971" t="str">
        <f t="shared" si="24"/>
        <v>43. Gespecialiseerde bouwwerkzaamheden</v>
      </c>
      <c r="B971">
        <v>43</v>
      </c>
      <c r="C971" s="3" t="s">
        <v>13</v>
      </c>
      <c r="D971" s="50">
        <v>9630</v>
      </c>
      <c r="E971" s="50">
        <v>9430</v>
      </c>
      <c r="F971" s="50">
        <v>9199</v>
      </c>
      <c r="G971" s="50">
        <v>9079</v>
      </c>
      <c r="H971" s="50">
        <v>9113</v>
      </c>
      <c r="I971" s="50">
        <v>9408</v>
      </c>
      <c r="J971" s="50">
        <v>9827</v>
      </c>
      <c r="K971" s="50">
        <v>10281</v>
      </c>
      <c r="L971" s="50">
        <v>10598</v>
      </c>
      <c r="M971" s="50">
        <v>10782</v>
      </c>
      <c r="N971" s="50">
        <v>10946.752177591246</v>
      </c>
      <c r="O971" s="306">
        <v>10891.758686008645</v>
      </c>
      <c r="P971" s="50">
        <v>10952.768929359028</v>
      </c>
      <c r="Q971" s="50">
        <v>11040.806255159647</v>
      </c>
      <c r="R971" s="50">
        <v>11065.209829589116</v>
      </c>
      <c r="S971" s="50">
        <v>11141.172159034923</v>
      </c>
      <c r="T971" s="50">
        <v>11414.428027583932</v>
      </c>
      <c r="U971" s="306">
        <v>10899.648552858042</v>
      </c>
      <c r="V971" s="50">
        <v>10968.642800663614</v>
      </c>
      <c r="W971" s="50">
        <v>11064.817145650708</v>
      </c>
      <c r="X971" s="50">
        <v>11097.306736084922</v>
      </c>
      <c r="Y971" s="50">
        <v>11181.583359219549</v>
      </c>
      <c r="Z971" s="50">
        <v>11464.128854003442</v>
      </c>
    </row>
    <row r="972" spans="1:26" x14ac:dyDescent="0.25">
      <c r="A972" t="str">
        <f t="shared" si="24"/>
        <v>43. Gespecialiseerde bouwwerkzaamheden</v>
      </c>
      <c r="B972">
        <v>43</v>
      </c>
      <c r="C972" s="3" t="s">
        <v>14</v>
      </c>
      <c r="D972" s="50">
        <v>9425</v>
      </c>
      <c r="E972" s="50">
        <v>9472</v>
      </c>
      <c r="F972" s="50">
        <v>9585</v>
      </c>
      <c r="G972" s="50">
        <v>9606</v>
      </c>
      <c r="H972" s="50">
        <v>9396</v>
      </c>
      <c r="I972" s="50">
        <v>9451</v>
      </c>
      <c r="J972" s="50">
        <v>9288</v>
      </c>
      <c r="K972" s="50">
        <v>9090</v>
      </c>
      <c r="L972" s="50">
        <v>8978</v>
      </c>
      <c r="M972" s="50">
        <v>9071</v>
      </c>
      <c r="N972" s="50">
        <v>9332.5396773456778</v>
      </c>
      <c r="O972" s="306">
        <v>9683.438693221724</v>
      </c>
      <c r="P972" s="50">
        <v>10053.476457424484</v>
      </c>
      <c r="Q972" s="50">
        <v>10365.542658303901</v>
      </c>
      <c r="R972" s="50">
        <v>10590.776065923643</v>
      </c>
      <c r="S972" s="50">
        <v>10752.606284736683</v>
      </c>
      <c r="T972" s="50">
        <v>10698.588129066622</v>
      </c>
      <c r="U972" s="306">
        <v>9690.4532667296698</v>
      </c>
      <c r="V972" s="50">
        <v>10068.046982236803</v>
      </c>
      <c r="W972" s="50">
        <v>10388.085025581893</v>
      </c>
      <c r="X972" s="50">
        <v>10621.496780156911</v>
      </c>
      <c r="Y972" s="50">
        <v>10791.608080856186</v>
      </c>
      <c r="Z972" s="50">
        <v>10745.17203762968</v>
      </c>
    </row>
    <row r="973" spans="1:26" x14ac:dyDescent="0.25">
      <c r="A973" t="str">
        <f t="shared" si="24"/>
        <v>43. Gespecialiseerde bouwwerkzaamheden</v>
      </c>
      <c r="B973">
        <v>43</v>
      </c>
      <c r="C973" s="3" t="s">
        <v>15</v>
      </c>
      <c r="D973" s="50">
        <v>8201</v>
      </c>
      <c r="E973" s="50">
        <v>8441</v>
      </c>
      <c r="F973" s="50">
        <v>8711</v>
      </c>
      <c r="G973" s="50">
        <v>8845</v>
      </c>
      <c r="H973" s="50">
        <v>8939</v>
      </c>
      <c r="I973" s="50">
        <v>9132</v>
      </c>
      <c r="J973" s="50">
        <v>9177</v>
      </c>
      <c r="K973" s="50">
        <v>9388</v>
      </c>
      <c r="L973" s="50">
        <v>9358</v>
      </c>
      <c r="M973" s="50">
        <v>9115</v>
      </c>
      <c r="N973" s="50">
        <v>8981.1219432491725</v>
      </c>
      <c r="O973" s="306">
        <v>8864.8196946289245</v>
      </c>
      <c r="P973" s="50">
        <v>8670.753824993426</v>
      </c>
      <c r="Q973" s="50">
        <v>8629.7504682722865</v>
      </c>
      <c r="R973" s="50">
        <v>8758.3875375078787</v>
      </c>
      <c r="S973" s="50">
        <v>9013.0718497171074</v>
      </c>
      <c r="T973" s="50">
        <v>9352.3690387623355</v>
      </c>
      <c r="U973" s="306">
        <v>8871.2412697896343</v>
      </c>
      <c r="V973" s="50">
        <v>8683.3203669536742</v>
      </c>
      <c r="W973" s="50">
        <v>8648.5179376644828</v>
      </c>
      <c r="X973" s="50">
        <v>8783.7930336687987</v>
      </c>
      <c r="Y973" s="50">
        <v>9045.7640158193917</v>
      </c>
      <c r="Z973" s="50">
        <v>9393.0912255493949</v>
      </c>
    </row>
    <row r="974" spans="1:26" x14ac:dyDescent="0.25">
      <c r="A974" t="str">
        <f t="shared" si="24"/>
        <v>43. Gespecialiseerde bouwwerkzaamheden</v>
      </c>
      <c r="B974">
        <v>43</v>
      </c>
      <c r="C974" s="3" t="s">
        <v>16</v>
      </c>
      <c r="D974" s="50">
        <v>5368</v>
      </c>
      <c r="E974" s="50">
        <v>5489</v>
      </c>
      <c r="F974" s="50">
        <v>6018</v>
      </c>
      <c r="G974" s="50">
        <v>6449</v>
      </c>
      <c r="H974" s="50">
        <v>6962</v>
      </c>
      <c r="I974" s="50">
        <v>7456</v>
      </c>
      <c r="J974" s="50">
        <v>7746</v>
      </c>
      <c r="K974" s="50">
        <v>8143</v>
      </c>
      <c r="L974" s="50">
        <v>8449</v>
      </c>
      <c r="M974" s="50">
        <v>8579</v>
      </c>
      <c r="N974" s="50">
        <v>8496.9712624593049</v>
      </c>
      <c r="O974" s="306">
        <v>8423.6480060195299</v>
      </c>
      <c r="P974" s="50">
        <v>8468.3802806658277</v>
      </c>
      <c r="Q974" s="50">
        <v>8402.0056343222295</v>
      </c>
      <c r="R974" s="50">
        <v>8264.705722511877</v>
      </c>
      <c r="S974" s="50">
        <v>8140.4546707158916</v>
      </c>
      <c r="T974" s="50">
        <v>8027.4708617882598</v>
      </c>
      <c r="U974" s="306">
        <v>8429.7500013969202</v>
      </c>
      <c r="V974" s="50">
        <v>8480.6535222178554</v>
      </c>
      <c r="W974" s="50">
        <v>8420.2778177596228</v>
      </c>
      <c r="X974" s="50">
        <v>8288.6791934967168</v>
      </c>
      <c r="Y974" s="50">
        <v>8169.9816844444595</v>
      </c>
      <c r="Z974" s="50">
        <v>8062.4241625515788</v>
      </c>
    </row>
    <row r="975" spans="1:26" x14ac:dyDescent="0.25">
      <c r="A975" t="str">
        <f t="shared" si="24"/>
        <v>43. Gespecialiseerde bouwwerkzaamheden</v>
      </c>
      <c r="B975">
        <v>43</v>
      </c>
      <c r="C975" s="3" t="s">
        <v>17</v>
      </c>
      <c r="D975" s="50">
        <v>1686</v>
      </c>
      <c r="E975" s="50">
        <v>1741</v>
      </c>
      <c r="F975" s="50">
        <v>1865</v>
      </c>
      <c r="G975" s="50">
        <v>2052</v>
      </c>
      <c r="H975" s="50">
        <v>2163</v>
      </c>
      <c r="I975" s="50">
        <v>2476</v>
      </c>
      <c r="J975" s="50">
        <v>2754</v>
      </c>
      <c r="K975" s="50">
        <v>3021</v>
      </c>
      <c r="L975" s="50">
        <v>3233</v>
      </c>
      <c r="M975" s="50">
        <v>3503</v>
      </c>
      <c r="N975" s="50">
        <v>3769.665770609934</v>
      </c>
      <c r="O975" s="306">
        <v>3925.3330123122105</v>
      </c>
      <c r="P975" s="50">
        <v>4034.7409125097124</v>
      </c>
      <c r="Q975" s="50">
        <v>4134.1984706562898</v>
      </c>
      <c r="R975" s="50">
        <v>4124.9352454388672</v>
      </c>
      <c r="S975" s="50">
        <v>4089.7690423204385</v>
      </c>
      <c r="T975" s="50">
        <v>4044.3428148199741</v>
      </c>
      <c r="U975" s="306">
        <v>3928.1764791663254</v>
      </c>
      <c r="V975" s="50">
        <v>4040.5884710956366</v>
      </c>
      <c r="W975" s="50">
        <v>4143.1892802451148</v>
      </c>
      <c r="X975" s="50">
        <v>4136.9004646179974</v>
      </c>
      <c r="Y975" s="50">
        <v>4104.6034307599057</v>
      </c>
      <c r="Z975" s="50">
        <v>4061.9527362049621</v>
      </c>
    </row>
    <row r="976" spans="1:26" x14ac:dyDescent="0.25">
      <c r="A976" t="str">
        <f t="shared" si="24"/>
        <v>43. Gespecialiseerde bouwwerkzaamheden</v>
      </c>
      <c r="B976">
        <v>43</v>
      </c>
      <c r="C976" s="3" t="s">
        <v>156</v>
      </c>
      <c r="D976" s="50">
        <v>295</v>
      </c>
      <c r="E976" s="50">
        <v>327</v>
      </c>
      <c r="F976" s="50">
        <v>347</v>
      </c>
      <c r="G976" s="50">
        <v>375</v>
      </c>
      <c r="H976" s="50">
        <v>394</v>
      </c>
      <c r="I976" s="50">
        <v>457</v>
      </c>
      <c r="J976" s="50">
        <v>502</v>
      </c>
      <c r="K976" s="50">
        <v>554</v>
      </c>
      <c r="L976" s="50">
        <v>620</v>
      </c>
      <c r="M976" s="50">
        <v>677</v>
      </c>
      <c r="N976" s="50">
        <v>748.76062497038083</v>
      </c>
      <c r="O976" s="306">
        <v>1022.9850451500868</v>
      </c>
      <c r="P976" s="50">
        <v>1101.2246431463038</v>
      </c>
      <c r="Q976" s="50">
        <v>1191.7729608873574</v>
      </c>
      <c r="R976" s="50">
        <v>1326.3513731321127</v>
      </c>
      <c r="S976" s="50">
        <v>1432.8352174376564</v>
      </c>
      <c r="T976" s="50">
        <v>1749.1041589688205</v>
      </c>
      <c r="U976" s="306">
        <v>1023.7260839508755</v>
      </c>
      <c r="V976" s="50">
        <v>1102.8206503637928</v>
      </c>
      <c r="W976" s="50">
        <v>1194.3647580254246</v>
      </c>
      <c r="X976" s="50">
        <v>1330.1987268343594</v>
      </c>
      <c r="Y976" s="50">
        <v>1438.0323896899943</v>
      </c>
      <c r="Z976" s="50">
        <v>1756.72012728405</v>
      </c>
    </row>
    <row r="977" spans="1:26" x14ac:dyDescent="0.25">
      <c r="A977" t="str">
        <f t="shared" si="24"/>
        <v>43. Gespecialiseerde bouwwerkzaamheden</v>
      </c>
      <c r="B977">
        <v>43</v>
      </c>
      <c r="C977" s="3" t="s">
        <v>6</v>
      </c>
      <c r="D977" s="50">
        <v>7349</v>
      </c>
      <c r="E977" s="50">
        <v>7557</v>
      </c>
      <c r="F977" s="50">
        <v>8230</v>
      </c>
      <c r="G977" s="50">
        <v>8876</v>
      </c>
      <c r="H977" s="50">
        <v>9519</v>
      </c>
      <c r="I977" s="50">
        <v>10389</v>
      </c>
      <c r="J977" s="50">
        <v>11002</v>
      </c>
      <c r="K977" s="50">
        <v>11718</v>
      </c>
      <c r="L977" s="50">
        <v>12302</v>
      </c>
      <c r="M977" s="50">
        <v>12759</v>
      </c>
      <c r="N977" s="50">
        <v>13015.397658039619</v>
      </c>
      <c r="O977" s="306">
        <v>13371.966063481826</v>
      </c>
      <c r="P977" s="50">
        <v>13604.345836321845</v>
      </c>
      <c r="Q977" s="50">
        <v>13727.977065865876</v>
      </c>
      <c r="R977" s="50">
        <v>13715.992341082858</v>
      </c>
      <c r="S977" s="50">
        <v>13663.058930473986</v>
      </c>
      <c r="T977" s="50">
        <v>13820.917835577055</v>
      </c>
      <c r="U977" s="306">
        <v>13381.652564514121</v>
      </c>
      <c r="V977" s="50">
        <v>13624.062643677284</v>
      </c>
      <c r="W977" s="50">
        <v>13757.831856030163</v>
      </c>
      <c r="X977" s="50">
        <v>13755.778384949075</v>
      </c>
      <c r="Y977" s="50">
        <v>13712.617504894359</v>
      </c>
      <c r="Z977" s="50">
        <v>13881.097026040592</v>
      </c>
    </row>
    <row r="978" spans="1:26" x14ac:dyDescent="0.25">
      <c r="A978" t="str">
        <f t="shared" si="24"/>
        <v>43. Gespecialiseerde bouwwerkzaamheden</v>
      </c>
      <c r="B978">
        <v>43</v>
      </c>
      <c r="C978" s="3" t="s">
        <v>157</v>
      </c>
      <c r="D978" s="207">
        <v>1.0108125483179173</v>
      </c>
      <c r="E978" s="206"/>
      <c r="F978" s="206"/>
      <c r="G978" s="206"/>
      <c r="H978" s="206"/>
      <c r="I978" s="206"/>
      <c r="J978" s="206"/>
      <c r="K978" s="206"/>
      <c r="L978" s="206"/>
      <c r="M978" s="206"/>
      <c r="N978" s="206"/>
      <c r="O978" s="308"/>
      <c r="P978" s="206"/>
      <c r="Q978" s="206"/>
      <c r="R978" s="206"/>
      <c r="S978" s="206"/>
      <c r="T978" s="206"/>
      <c r="U978" s="308"/>
      <c r="V978" s="206"/>
      <c r="W978" s="206"/>
      <c r="X978" s="206"/>
      <c r="Y978" s="206"/>
      <c r="Z978" s="206"/>
    </row>
    <row r="979" spans="1:26" x14ac:dyDescent="0.25">
      <c r="A979" t="str">
        <f t="shared" si="24"/>
        <v>43. Gespecialiseerde bouwwerkzaamheden</v>
      </c>
      <c r="B979">
        <v>43</v>
      </c>
      <c r="C979" s="3" t="s">
        <v>158</v>
      </c>
      <c r="D979" s="206"/>
      <c r="E979" s="207">
        <v>7.2543207865966575E-3</v>
      </c>
      <c r="F979" s="207">
        <v>-1.2545121640538115E-3</v>
      </c>
      <c r="G979" s="207">
        <v>2.7693053929576106E-3</v>
      </c>
      <c r="H979" s="207">
        <v>1.3060347660996952E-3</v>
      </c>
      <c r="I979" s="207">
        <v>-4.4830862532874161E-3</v>
      </c>
      <c r="J979" s="207">
        <v>1.5235365502791476E-3</v>
      </c>
      <c r="K979" s="207">
        <v>-7.7436969602636685E-3</v>
      </c>
      <c r="L979" s="207">
        <v>4.3704576601382161E-3</v>
      </c>
      <c r="M979" s="207">
        <v>2.257448844076082E-3</v>
      </c>
      <c r="N979" s="207">
        <v>1.1092635432469633E-2</v>
      </c>
      <c r="O979" s="307">
        <v>1.7354401555977894E-3</v>
      </c>
      <c r="P979" s="207">
        <v>1.7354401555982335E-3</v>
      </c>
      <c r="Q979" s="207">
        <v>1.7354401555983445E-3</v>
      </c>
      <c r="R979" s="207">
        <v>1.7354401555975674E-3</v>
      </c>
      <c r="S979" s="207">
        <v>1.7354401555982335E-3</v>
      </c>
      <c r="T979" s="207">
        <v>1.7354401555979004E-3</v>
      </c>
      <c r="U979" s="307">
        <v>1.3705866979725201E-3</v>
      </c>
      <c r="V979" s="207">
        <v>1.3705866979727421E-3</v>
      </c>
      <c r="W979" s="207">
        <v>1.3705866979726311E-3</v>
      </c>
      <c r="X979" s="207">
        <v>1.3705866979725201E-3</v>
      </c>
      <c r="Y979" s="207">
        <v>1.3705866979726311E-3</v>
      </c>
      <c r="Z979" s="207">
        <v>1.3705866979727421E-3</v>
      </c>
    </row>
    <row r="980" spans="1:26" x14ac:dyDescent="0.25">
      <c r="A980" t="str">
        <f t="shared" si="24"/>
        <v>43. Gespecialiseerde bouwwerkzaamheden</v>
      </c>
      <c r="B980">
        <v>43</v>
      </c>
      <c r="C980" s="3" t="s">
        <v>159</v>
      </c>
      <c r="D980" s="208"/>
      <c r="E980" s="50">
        <v>588.82693704327176</v>
      </c>
      <c r="F980" s="50">
        <v>526.41320602283497</v>
      </c>
      <c r="G980" s="50">
        <v>499.66774214912971</v>
      </c>
      <c r="H980" s="50">
        <v>474.57942575417411</v>
      </c>
      <c r="I980" s="50">
        <v>467.0489118503807</v>
      </c>
      <c r="J980" s="50">
        <v>490.53362386630005</v>
      </c>
      <c r="K980" s="50">
        <v>516.05164624691349</v>
      </c>
      <c r="L980" s="50">
        <v>580.46676122532506</v>
      </c>
      <c r="M980" s="50">
        <v>622.33512274475561</v>
      </c>
      <c r="N980" s="50">
        <v>687.1628898385419</v>
      </c>
      <c r="O980" s="306">
        <v>486.83167870349683</v>
      </c>
      <c r="P980" s="50">
        <v>490.97032758909597</v>
      </c>
      <c r="Q980" s="50">
        <v>500.88039300679083</v>
      </c>
      <c r="R980" s="50">
        <v>510.67494470311169</v>
      </c>
      <c r="S980" s="50">
        <v>520.36198521738834</v>
      </c>
      <c r="T980" s="50">
        <v>530.30555108808369</v>
      </c>
      <c r="U980" s="306">
        <v>486.47082042954253</v>
      </c>
      <c r="V980" s="50">
        <v>490.96179132067095</v>
      </c>
      <c r="W980" s="50">
        <v>501.23451022208144</v>
      </c>
      <c r="X980" s="50">
        <v>511.40617525519718</v>
      </c>
      <c r="Y980" s="50">
        <v>521.48457063164915</v>
      </c>
      <c r="Z980" s="50">
        <v>531.83456399238378</v>
      </c>
    </row>
    <row r="981" spans="1:26" x14ac:dyDescent="0.25">
      <c r="A981" t="str">
        <f t="shared" si="24"/>
        <v>43. Gespecialiseerde bouwwerkzaamheden</v>
      </c>
      <c r="B981">
        <v>43</v>
      </c>
      <c r="C981" s="3" t="s">
        <v>160</v>
      </c>
      <c r="D981" s="208"/>
      <c r="E981" s="50">
        <v>2832.8191958915004</v>
      </c>
      <c r="F981" s="50">
        <v>2546.323708109202</v>
      </c>
      <c r="G981" s="50">
        <v>2430.8685063876842</v>
      </c>
      <c r="H981" s="50">
        <v>2274.0809053195621</v>
      </c>
      <c r="I981" s="50">
        <v>2154.178981682313</v>
      </c>
      <c r="J981" s="50">
        <v>2135.0352637664764</v>
      </c>
      <c r="K981" s="50">
        <v>2085.526405340298</v>
      </c>
      <c r="L981" s="50">
        <v>2301.3269532310433</v>
      </c>
      <c r="M981" s="50">
        <v>2303.1358223666734</v>
      </c>
      <c r="N981" s="50">
        <v>2396.9000933094831</v>
      </c>
      <c r="O981" s="306">
        <v>2094.9859649771888</v>
      </c>
      <c r="P981" s="50">
        <v>2112.7958399475069</v>
      </c>
      <c r="Q981" s="50">
        <v>2155.4418896404268</v>
      </c>
      <c r="R981" s="50">
        <v>2197.5908483763924</v>
      </c>
      <c r="S981" s="50">
        <v>2239.2771535355441</v>
      </c>
      <c r="T981" s="50">
        <v>2282.0673659481995</v>
      </c>
      <c r="U981" s="306">
        <v>2092.4719856686402</v>
      </c>
      <c r="V981" s="50">
        <v>2111.7891376611124</v>
      </c>
      <c r="W981" s="50">
        <v>2155.9755011903167</v>
      </c>
      <c r="X981" s="50">
        <v>2199.7271985903922</v>
      </c>
      <c r="Y981" s="50">
        <v>2243.0777123315811</v>
      </c>
      <c r="Z981" s="50">
        <v>2287.5964588826505</v>
      </c>
    </row>
    <row r="982" spans="1:26" x14ac:dyDescent="0.25">
      <c r="A982" t="str">
        <f t="shared" si="24"/>
        <v>43. Gespecialiseerde bouwwerkzaamheden</v>
      </c>
      <c r="B982">
        <v>43</v>
      </c>
      <c r="C982" s="3" t="s">
        <v>161</v>
      </c>
      <c r="D982" s="208"/>
      <c r="E982" s="50">
        <v>2957.2053452071304</v>
      </c>
      <c r="F982" s="50">
        <v>2848.0015552843747</v>
      </c>
      <c r="G982" s="50">
        <v>2922.0690609280109</v>
      </c>
      <c r="H982" s="50">
        <v>2841.6113614713313</v>
      </c>
      <c r="I982" s="50">
        <v>2782.836948890078</v>
      </c>
      <c r="J982" s="50">
        <v>2840.6822695269821</v>
      </c>
      <c r="K982" s="50">
        <v>2618.1439800689645</v>
      </c>
      <c r="L982" s="50">
        <v>2719.0313377191906</v>
      </c>
      <c r="M982" s="50">
        <v>2587.8778055879557</v>
      </c>
      <c r="N982" s="50">
        <v>2638.3829728587443</v>
      </c>
      <c r="O982" s="306">
        <v>2480.8703208135371</v>
      </c>
      <c r="P982" s="50">
        <v>2501.9606722382755</v>
      </c>
      <c r="Q982" s="50">
        <v>2552.4618788104422</v>
      </c>
      <c r="R982" s="50">
        <v>2602.3744331326793</v>
      </c>
      <c r="S982" s="50">
        <v>2651.7391157523289</v>
      </c>
      <c r="T982" s="50">
        <v>2702.4110389873945</v>
      </c>
      <c r="U982" s="306">
        <v>2477.1938367384337</v>
      </c>
      <c r="V982" s="50">
        <v>2500.0626398511313</v>
      </c>
      <c r="W982" s="50">
        <v>2552.3731071606621</v>
      </c>
      <c r="X982" s="50">
        <v>2604.1689906365782</v>
      </c>
      <c r="Y982" s="50">
        <v>2655.4899288353295</v>
      </c>
      <c r="Z982" s="50">
        <v>2708.1938911014672</v>
      </c>
    </row>
    <row r="983" spans="1:26" x14ac:dyDescent="0.25">
      <c r="A983" t="str">
        <f t="shared" si="24"/>
        <v>43. Gespecialiseerde bouwwerkzaamheden</v>
      </c>
      <c r="B983">
        <v>43</v>
      </c>
      <c r="C983" s="3" t="s">
        <v>162</v>
      </c>
      <c r="D983" s="208"/>
      <c r="E983" s="50">
        <v>2452.2996605626258</v>
      </c>
      <c r="F983" s="50">
        <v>2358.7159456166792</v>
      </c>
      <c r="G983" s="50">
        <v>2447.3470736334784</v>
      </c>
      <c r="H983" s="50">
        <v>2455.2510444773866</v>
      </c>
      <c r="I983" s="50">
        <v>2384.9537198772464</v>
      </c>
      <c r="J983" s="50">
        <v>2493.8793506662155</v>
      </c>
      <c r="K983" s="50">
        <v>2409.2860025024961</v>
      </c>
      <c r="L983" s="50">
        <v>2624.5706331010374</v>
      </c>
      <c r="M983" s="50">
        <v>2547.9167010891956</v>
      </c>
      <c r="N983" s="50">
        <v>2652.191020181036</v>
      </c>
      <c r="O983" s="306">
        <v>2498.7338251132678</v>
      </c>
      <c r="P983" s="50">
        <v>2422.5967018741903</v>
      </c>
      <c r="Q983" s="50">
        <v>2360.0199077985671</v>
      </c>
      <c r="R983" s="50">
        <v>2323.1838195173054</v>
      </c>
      <c r="S983" s="50">
        <v>2297.2762379061528</v>
      </c>
      <c r="T983" s="50">
        <v>2301.0021158564159</v>
      </c>
      <c r="U983" s="306">
        <v>2494.4733825760513</v>
      </c>
      <c r="V983" s="50">
        <v>2420.2179857030474</v>
      </c>
      <c r="W983" s="50">
        <v>2359.4105280995491</v>
      </c>
      <c r="X983" s="50">
        <v>2324.2664048034339</v>
      </c>
      <c r="Y983" s="50">
        <v>2300.0116468649621</v>
      </c>
      <c r="Z983" s="50">
        <v>2305.4107659169949</v>
      </c>
    </row>
    <row r="984" spans="1:26" x14ac:dyDescent="0.25">
      <c r="A984" t="str">
        <f t="shared" si="24"/>
        <v>43. Gespecialiseerde bouwwerkzaamheden</v>
      </c>
      <c r="B984">
        <v>43</v>
      </c>
      <c r="C984" s="3" t="s">
        <v>163</v>
      </c>
      <c r="D984" s="208"/>
      <c r="E984" s="50">
        <v>1853.3263813454894</v>
      </c>
      <c r="F984" s="50">
        <v>1818.8643686420432</v>
      </c>
      <c r="G984" s="50">
        <v>1942.4321777723151</v>
      </c>
      <c r="H984" s="50">
        <v>2002.7906079561935</v>
      </c>
      <c r="I984" s="50">
        <v>2001.3606884037999</v>
      </c>
      <c r="J984" s="50">
        <v>2101.8392715005007</v>
      </c>
      <c r="K984" s="50">
        <v>1991.7430801263422</v>
      </c>
      <c r="L984" s="50">
        <v>2169.5655581475544</v>
      </c>
      <c r="M984" s="50">
        <v>2134.6617468208628</v>
      </c>
      <c r="N984" s="50">
        <v>2236.2766066976224</v>
      </c>
      <c r="O984" s="306">
        <v>2145.4961446523748</v>
      </c>
      <c r="P984" s="50">
        <v>2198.1180235809898</v>
      </c>
      <c r="Q984" s="50">
        <v>2211.9732075259662</v>
      </c>
      <c r="R984" s="50">
        <v>2202.206169143054</v>
      </c>
      <c r="S984" s="50">
        <v>2206.4159440832773</v>
      </c>
      <c r="T984" s="50">
        <v>2169.6516684920603</v>
      </c>
      <c r="U984" s="306">
        <v>2141.3578549176591</v>
      </c>
      <c r="V984" s="50">
        <v>2195.4674559634045</v>
      </c>
      <c r="W984" s="50">
        <v>2210.9063290820632</v>
      </c>
      <c r="X984" s="50">
        <v>2202.7384853634931</v>
      </c>
      <c r="Y984" s="50">
        <v>2208.5479669935194</v>
      </c>
      <c r="Z984" s="50">
        <v>2173.3213565143219</v>
      </c>
    </row>
    <row r="985" spans="1:26" x14ac:dyDescent="0.25">
      <c r="A985" t="str">
        <f t="shared" si="24"/>
        <v>43. Gespecialiseerde bouwwerkzaamheden</v>
      </c>
      <c r="B985">
        <v>43</v>
      </c>
      <c r="C985" s="3" t="s">
        <v>164</v>
      </c>
      <c r="D985" s="208"/>
      <c r="E985" s="50">
        <v>1626.3543630671143</v>
      </c>
      <c r="F985" s="50">
        <v>1512.3392383722392</v>
      </c>
      <c r="G985" s="50">
        <v>1512.3076378751589</v>
      </c>
      <c r="H985" s="50">
        <v>1479.2947077190079</v>
      </c>
      <c r="I985" s="50">
        <v>1432.0782672395774</v>
      </c>
      <c r="J985" s="50">
        <v>1534.9468637048715</v>
      </c>
      <c r="K985" s="50">
        <v>1512.2390201894054</v>
      </c>
      <c r="L985" s="50">
        <v>1706.6489478171302</v>
      </c>
      <c r="M985" s="50">
        <v>1736.8773712762488</v>
      </c>
      <c r="N985" s="50">
        <v>1862.2936122075062</v>
      </c>
      <c r="O985" s="306">
        <v>1788.3191165790834</v>
      </c>
      <c r="P985" s="50">
        <v>1779.3350900213372</v>
      </c>
      <c r="Q985" s="50">
        <v>1789.3020448514642</v>
      </c>
      <c r="R985" s="50">
        <v>1803.6842862823009</v>
      </c>
      <c r="S985" s="50">
        <v>1807.6709827889138</v>
      </c>
      <c r="T985" s="50">
        <v>1820.0805891894183</v>
      </c>
      <c r="U985" s="306">
        <v>1784.3251561973223</v>
      </c>
      <c r="V985" s="50">
        <v>1776.6472457818875</v>
      </c>
      <c r="W985" s="50">
        <v>1787.8933368594214</v>
      </c>
      <c r="X985" s="50">
        <v>1803.5697950780104</v>
      </c>
      <c r="Y985" s="50">
        <v>1808.8656118267445</v>
      </c>
      <c r="Z985" s="50">
        <v>1822.6027364367562</v>
      </c>
    </row>
    <row r="986" spans="1:26" x14ac:dyDescent="0.25">
      <c r="A986" t="str">
        <f t="shared" si="24"/>
        <v>43. Gespecialiseerde bouwwerkzaamheden</v>
      </c>
      <c r="B986">
        <v>43</v>
      </c>
      <c r="C986" s="3" t="s">
        <v>165</v>
      </c>
      <c r="D986" s="208"/>
      <c r="E986" s="50">
        <v>1392.3901078708232</v>
      </c>
      <c r="F986" s="50">
        <v>1318.73792598931</v>
      </c>
      <c r="G986" s="50">
        <v>1373.0386270744459</v>
      </c>
      <c r="H986" s="50">
        <v>1361.990671776987</v>
      </c>
      <c r="I986" s="50">
        <v>1277.8211540690852</v>
      </c>
      <c r="J986" s="50">
        <v>1342.06954221303</v>
      </c>
      <c r="K986" s="50">
        <v>1232.8490023506313</v>
      </c>
      <c r="L986" s="50">
        <v>1316.6850030712919</v>
      </c>
      <c r="M986" s="50">
        <v>1281.491228364692</v>
      </c>
      <c r="N986" s="50">
        <v>1374.909730773004</v>
      </c>
      <c r="O986" s="306">
        <v>1327.2254299820886</v>
      </c>
      <c r="P986" s="50">
        <v>1377.1284695970112</v>
      </c>
      <c r="Q986" s="50">
        <v>1429.7533228184564</v>
      </c>
      <c r="R986" s="50">
        <v>1474.1337607233063</v>
      </c>
      <c r="S986" s="50">
        <v>1506.1652887542195</v>
      </c>
      <c r="T986" s="50">
        <v>1529.179943839971</v>
      </c>
      <c r="U986" s="306">
        <v>1323.8204206123839</v>
      </c>
      <c r="V986" s="50">
        <v>1374.5904505101819</v>
      </c>
      <c r="W986" s="50">
        <v>1428.1521055971289</v>
      </c>
      <c r="X986" s="50">
        <v>1473.5494906392196</v>
      </c>
      <c r="Y986" s="50">
        <v>1506.6589397067073</v>
      </c>
      <c r="Z986" s="50">
        <v>1530.7892216479993</v>
      </c>
    </row>
    <row r="987" spans="1:26" x14ac:dyDescent="0.25">
      <c r="A987" t="str">
        <f t="shared" si="24"/>
        <v>43. Gespecialiseerde bouwwerkzaamheden</v>
      </c>
      <c r="B987">
        <v>43</v>
      </c>
      <c r="C987" s="3" t="s">
        <v>166</v>
      </c>
      <c r="D987" s="206"/>
      <c r="E987" s="50">
        <v>999.33598289121619</v>
      </c>
      <c r="F987" s="50">
        <v>956.75821549164812</v>
      </c>
      <c r="G987" s="50">
        <v>1022.4132583130806</v>
      </c>
      <c r="H987" s="50">
        <v>1025.1982586638619</v>
      </c>
      <c r="I987" s="50">
        <v>984.34457283757558</v>
      </c>
      <c r="J987" s="50">
        <v>1060.4498213319496</v>
      </c>
      <c r="K987" s="50">
        <v>980.63002627822743</v>
      </c>
      <c r="L987" s="50">
        <v>1116.9046135861399</v>
      </c>
      <c r="M987" s="50">
        <v>1093.5619315371152</v>
      </c>
      <c r="N987" s="50">
        <v>1145.6980394912712</v>
      </c>
      <c r="O987" s="306">
        <v>1044.8322998899528</v>
      </c>
      <c r="P987" s="50">
        <v>1031.3021032534878</v>
      </c>
      <c r="Q987" s="50">
        <v>1008.7251590606961</v>
      </c>
      <c r="R987" s="50">
        <v>1003.9549720198198</v>
      </c>
      <c r="S987" s="50">
        <v>1018.9201585243418</v>
      </c>
      <c r="T987" s="50">
        <v>1048.5492402084465</v>
      </c>
      <c r="U987" s="306">
        <v>1041.555506495604</v>
      </c>
      <c r="V987" s="50">
        <v>1028.8124637864205</v>
      </c>
      <c r="W987" s="50">
        <v>1007.0189671196091</v>
      </c>
      <c r="X987" s="50">
        <v>1002.9828720643764</v>
      </c>
      <c r="Y987" s="50">
        <v>1018.6709477886942</v>
      </c>
      <c r="Z987" s="50">
        <v>1049.052154137431</v>
      </c>
    </row>
    <row r="988" spans="1:26" x14ac:dyDescent="0.25">
      <c r="A988" t="str">
        <f t="shared" si="24"/>
        <v>43. Gespecialiseerde bouwwerkzaamheden</v>
      </c>
      <c r="B988">
        <v>43</v>
      </c>
      <c r="C988" s="3" t="s">
        <v>167</v>
      </c>
      <c r="D988" s="206"/>
      <c r="E988" s="50">
        <v>667.39599039451298</v>
      </c>
      <c r="F988" s="50">
        <v>635.73476840695741</v>
      </c>
      <c r="G988" s="50">
        <v>721.21876569829692</v>
      </c>
      <c r="H988" s="50">
        <v>763.43472365765535</v>
      </c>
      <c r="I988" s="50">
        <v>783.85997046079342</v>
      </c>
      <c r="J988" s="50">
        <v>884.26540544293789</v>
      </c>
      <c r="K988" s="50">
        <v>846.87478478540891</v>
      </c>
      <c r="L988" s="50">
        <v>988.92459186499696</v>
      </c>
      <c r="M988" s="50">
        <v>1008.2338736005722</v>
      </c>
      <c r="N988" s="50">
        <v>1099.5440655784137</v>
      </c>
      <c r="O988" s="306">
        <v>1009.5228750083728</v>
      </c>
      <c r="P988" s="50">
        <v>1000.8113585915688</v>
      </c>
      <c r="Q988" s="50">
        <v>1006.1259881356415</v>
      </c>
      <c r="R988" s="50">
        <v>998.24003421926739</v>
      </c>
      <c r="S988" s="50">
        <v>981.92746854995403</v>
      </c>
      <c r="T988" s="50">
        <v>967.16523443647577</v>
      </c>
      <c r="U988" s="306">
        <v>1006.4227256639219</v>
      </c>
      <c r="V988" s="50">
        <v>998.46071158958296</v>
      </c>
      <c r="W988" s="50">
        <v>1004.4899729096524</v>
      </c>
      <c r="X988" s="50">
        <v>997.33877995302771</v>
      </c>
      <c r="Y988" s="50">
        <v>981.75159694001195</v>
      </c>
      <c r="Z988" s="50">
        <v>967.69248494587441</v>
      </c>
    </row>
    <row r="989" spans="1:26" x14ac:dyDescent="0.25">
      <c r="A989" t="str">
        <f t="shared" si="24"/>
        <v>43. Gespecialiseerde bouwwerkzaamheden</v>
      </c>
      <c r="B989">
        <v>43</v>
      </c>
      <c r="C989" s="3" t="s">
        <v>168</v>
      </c>
      <c r="D989" s="206"/>
      <c r="E989" s="50">
        <v>390.75738824897189</v>
      </c>
      <c r="F989" s="50">
        <v>388.69063721931138</v>
      </c>
      <c r="G989" s="50">
        <v>423.87893922344477</v>
      </c>
      <c r="H989" s="50">
        <v>463.37784228575651</v>
      </c>
      <c r="I989" s="50">
        <v>475.92173399534414</v>
      </c>
      <c r="J989" s="50">
        <v>559.66306536281991</v>
      </c>
      <c r="K989" s="50">
        <v>596.97887978805807</v>
      </c>
      <c r="L989" s="50">
        <v>691.45277826136532</v>
      </c>
      <c r="M989" s="50">
        <v>733.14442274229009</v>
      </c>
      <c r="N989" s="50">
        <v>825.32173188429636</v>
      </c>
      <c r="O989" s="306">
        <v>852.87582538510719</v>
      </c>
      <c r="P989" s="50">
        <v>888.09508229837388</v>
      </c>
      <c r="Q989" s="50">
        <v>912.84829885993122</v>
      </c>
      <c r="R989" s="50">
        <v>935.35027971361126</v>
      </c>
      <c r="S989" s="50">
        <v>933.25450217422781</v>
      </c>
      <c r="T989" s="50">
        <v>925.29825184982758</v>
      </c>
      <c r="U989" s="306">
        <v>851.50044979460858</v>
      </c>
      <c r="V989" s="50">
        <v>887.30519956455805</v>
      </c>
      <c r="W989" s="50">
        <v>912.69706916646908</v>
      </c>
      <c r="X989" s="50">
        <v>935.87276708144213</v>
      </c>
      <c r="Y989" s="50">
        <v>934.4522354850036</v>
      </c>
      <c r="Z989" s="50">
        <v>927.15690997588149</v>
      </c>
    </row>
    <row r="990" spans="1:26" x14ac:dyDescent="0.25">
      <c r="A990" t="str">
        <f t="shared" si="24"/>
        <v>43. Gespecialiseerde bouwwerkzaamheden</v>
      </c>
      <c r="B990">
        <v>43</v>
      </c>
      <c r="C990" s="3" t="s">
        <v>169</v>
      </c>
      <c r="D990" s="206"/>
      <c r="E990" s="50">
        <v>71.861199242845203</v>
      </c>
      <c r="F990" s="50">
        <v>76.873924006189441</v>
      </c>
      <c r="G990" s="50">
        <v>82.971957750838726</v>
      </c>
      <c r="H990" s="50">
        <v>89.118374830676188</v>
      </c>
      <c r="I990" s="50">
        <v>91.35279214045859</v>
      </c>
      <c r="J990" s="50">
        <v>108.70499110902072</v>
      </c>
      <c r="K990" s="50">
        <v>114.75683244669744</v>
      </c>
      <c r="L990" s="50">
        <v>133.35523603314962</v>
      </c>
      <c r="M990" s="50">
        <v>147.93225644839666</v>
      </c>
      <c r="N990" s="50">
        <v>167.51390134544653</v>
      </c>
      <c r="O990" s="306">
        <v>178.26373527330426</v>
      </c>
      <c r="P990" s="50">
        <v>243.5506478247282</v>
      </c>
      <c r="Q990" s="50">
        <v>262.17780651865553</v>
      </c>
      <c r="R990" s="50">
        <v>283.73540557626103</v>
      </c>
      <c r="S990" s="50">
        <v>315.77561930257752</v>
      </c>
      <c r="T990" s="50">
        <v>341.12712310650386</v>
      </c>
      <c r="U990" s="306">
        <v>177.99054737035016</v>
      </c>
      <c r="V990" s="50">
        <v>243.35356315902624</v>
      </c>
      <c r="W990" s="50">
        <v>262.15541344383854</v>
      </c>
      <c r="X990" s="50">
        <v>283.91668839318379</v>
      </c>
      <c r="Y990" s="50">
        <v>316.20626353042587</v>
      </c>
      <c r="Z990" s="50">
        <v>341.83978649697292</v>
      </c>
    </row>
    <row r="991" spans="1:26" x14ac:dyDescent="0.25">
      <c r="A991" t="str">
        <f t="shared" si="24"/>
        <v>43. Gespecialiseerde bouwwerkzaamheden</v>
      </c>
      <c r="B991">
        <v>43</v>
      </c>
      <c r="C991" s="3" t="s">
        <v>26</v>
      </c>
      <c r="D991" s="208"/>
      <c r="E991" s="50">
        <v>1130.01457788633</v>
      </c>
      <c r="F991" s="50">
        <v>1101.2993296324585</v>
      </c>
      <c r="G991" s="50">
        <v>1228.0696626725805</v>
      </c>
      <c r="H991" s="50">
        <v>1315.930940774088</v>
      </c>
      <c r="I991" s="50">
        <v>1351.1344965965961</v>
      </c>
      <c r="J991" s="50">
        <v>1552.6334619147785</v>
      </c>
      <c r="K991" s="50">
        <v>1558.6104970201645</v>
      </c>
      <c r="L991" s="50">
        <v>1813.7326061595118</v>
      </c>
      <c r="M991" s="50">
        <v>1889.3105527912589</v>
      </c>
      <c r="N991" s="50">
        <v>2092.3796988081563</v>
      </c>
      <c r="O991" s="306">
        <v>2040.6624356667842</v>
      </c>
      <c r="P991" s="50">
        <v>2132.4570887146706</v>
      </c>
      <c r="Q991" s="50">
        <v>2181.152093514228</v>
      </c>
      <c r="R991" s="50">
        <v>2217.3257195091396</v>
      </c>
      <c r="S991" s="50">
        <v>2230.9575900267591</v>
      </c>
      <c r="T991" s="50">
        <v>2233.590609392807</v>
      </c>
      <c r="U991" s="306">
        <v>2035.9137228288807</v>
      </c>
      <c r="V991" s="50">
        <v>2129.1194743131673</v>
      </c>
      <c r="W991" s="50">
        <v>2179.3424555199599</v>
      </c>
      <c r="X991" s="50">
        <v>2217.1282354276536</v>
      </c>
      <c r="Y991" s="50">
        <v>2232.4100959554416</v>
      </c>
      <c r="Z991" s="50">
        <v>2236.6891814187288</v>
      </c>
    </row>
    <row r="992" spans="1:26" x14ac:dyDescent="0.25">
      <c r="A992" t="str">
        <f t="shared" si="24"/>
        <v>43. Gespecialiseerde bouwwerkzaamheden</v>
      </c>
      <c r="B992">
        <v>43</v>
      </c>
      <c r="C992" s="3" t="s">
        <v>19</v>
      </c>
      <c r="D992" s="208"/>
      <c r="E992" s="50">
        <v>15832.572551765499</v>
      </c>
      <c r="F992" s="50">
        <v>14987.45349316079</v>
      </c>
      <c r="G992" s="50">
        <v>15378.213746805885</v>
      </c>
      <c r="H992" s="50">
        <v>15230.727923912591</v>
      </c>
      <c r="I992" s="50">
        <v>14835.757741446652</v>
      </c>
      <c r="J992" s="50">
        <v>15552.069468491105</v>
      </c>
      <c r="K992" s="50">
        <v>14905.079660123441</v>
      </c>
      <c r="L992" s="50">
        <v>16348.932414058227</v>
      </c>
      <c r="M992" s="50">
        <v>16197.168282578759</v>
      </c>
      <c r="N992" s="50">
        <v>17086.194664165367</v>
      </c>
      <c r="O992" s="306">
        <v>15907.957216377774</v>
      </c>
      <c r="P992" s="50">
        <v>16046.664316816566</v>
      </c>
      <c r="Q992" s="50">
        <v>16189.709897027036</v>
      </c>
      <c r="R992" s="50">
        <v>16335.128953407107</v>
      </c>
      <c r="S992" s="50">
        <v>16478.784456588928</v>
      </c>
      <c r="T992" s="50">
        <v>16616.838123002795</v>
      </c>
      <c r="U992" s="306">
        <v>15877.582686464519</v>
      </c>
      <c r="V992" s="50">
        <v>16027.668644891024</v>
      </c>
      <c r="W992" s="50">
        <v>16182.306840850793</v>
      </c>
      <c r="X992" s="50">
        <v>16339.537647858355</v>
      </c>
      <c r="Y992" s="50">
        <v>16495.217420934627</v>
      </c>
      <c r="Z992" s="50">
        <v>16645.490330048735</v>
      </c>
    </row>
    <row r="993" spans="1:26" x14ac:dyDescent="0.25">
      <c r="A993" t="str">
        <f t="shared" si="24"/>
        <v>43. Gespecialiseerde bouwwerkzaamheden</v>
      </c>
      <c r="B993">
        <v>43</v>
      </c>
      <c r="C993" s="3" t="s">
        <v>20</v>
      </c>
      <c r="D993" s="208"/>
      <c r="E993" s="207">
        <v>7.1372771177373923E-2</v>
      </c>
      <c r="F993" s="207">
        <v>7.3481417649436789E-2</v>
      </c>
      <c r="G993" s="207">
        <v>7.9857757402263668E-2</v>
      </c>
      <c r="H993" s="207">
        <v>8.6399740534268646E-2</v>
      </c>
      <c r="I993" s="207">
        <v>9.1072833632348416E-2</v>
      </c>
      <c r="J993" s="207">
        <v>9.9834524598829383E-2</v>
      </c>
      <c r="K993" s="207">
        <v>0.1045690819882043</v>
      </c>
      <c r="L993" s="207">
        <v>0.11093890171078739</v>
      </c>
      <c r="M993" s="207">
        <v>0.11664449734854893</v>
      </c>
      <c r="N993" s="207">
        <v>0.12246025167888755</v>
      </c>
      <c r="O993" s="307">
        <v>0.1282793515163502</v>
      </c>
      <c r="P993" s="207">
        <v>0.13289098884432327</v>
      </c>
      <c r="Q993" s="207">
        <v>0.13472459404073445</v>
      </c>
      <c r="R993" s="207">
        <v>0.13573971321767006</v>
      </c>
      <c r="S993" s="207">
        <v>0.13538362589206185</v>
      </c>
      <c r="T993" s="207">
        <v>0.13441730567867982</v>
      </c>
      <c r="U993" s="307">
        <v>0.12822567282641059</v>
      </c>
      <c r="V993" s="207">
        <v>0.13284024779186115</v>
      </c>
      <c r="W993" s="207">
        <v>0.13467439945078805</v>
      </c>
      <c r="X993" s="207">
        <v>0.13569100198610917</v>
      </c>
      <c r="Y993" s="207">
        <v>0.13533680939071563</v>
      </c>
      <c r="Z993" s="207">
        <v>0.13437208139077872</v>
      </c>
    </row>
    <row r="994" spans="1:26" x14ac:dyDescent="0.25">
      <c r="A994" t="str">
        <f t="shared" si="24"/>
        <v>43. Gespecialiseerde bouwwerkzaamheden</v>
      </c>
      <c r="B994">
        <v>43</v>
      </c>
      <c r="C994" s="3" t="s">
        <v>29</v>
      </c>
      <c r="D994" s="208"/>
      <c r="E994" s="50">
        <v>15546.572551765499</v>
      </c>
      <c r="F994" s="50">
        <v>14987.45349316079</v>
      </c>
      <c r="G994" s="50">
        <v>15378.213746805885</v>
      </c>
      <c r="H994" s="50">
        <v>15230.727923912591</v>
      </c>
      <c r="I994" s="50">
        <v>14835.757741446652</v>
      </c>
      <c r="J994" s="50">
        <v>15552.069468491105</v>
      </c>
      <c r="K994" s="50">
        <v>14905.079660123441</v>
      </c>
      <c r="L994" s="50">
        <v>16348.932414058227</v>
      </c>
      <c r="M994" s="50">
        <v>16197.168282578759</v>
      </c>
      <c r="N994" s="50">
        <v>16128.5090712032</v>
      </c>
      <c r="O994" s="306">
        <v>15907.957216377774</v>
      </c>
      <c r="P994" s="50">
        <v>16046.664316816566</v>
      </c>
      <c r="Q994" s="50">
        <v>16189.709897027036</v>
      </c>
      <c r="R994" s="50">
        <v>16335.128953407107</v>
      </c>
      <c r="S994" s="50">
        <v>16478.784456588928</v>
      </c>
      <c r="T994" s="50">
        <v>16616.838123002795</v>
      </c>
      <c r="U994" s="306">
        <v>15877.582686464519</v>
      </c>
      <c r="V994" s="50">
        <v>16027.668644891024</v>
      </c>
      <c r="W994" s="50">
        <v>16182.306840850793</v>
      </c>
      <c r="X994" s="50">
        <v>16339.537647858355</v>
      </c>
      <c r="Y994" s="50">
        <v>16495.217420934627</v>
      </c>
      <c r="Z994" s="50">
        <v>16645.490330048735</v>
      </c>
    </row>
    <row r="995" spans="1:26" x14ac:dyDescent="0.25">
      <c r="A995" t="str">
        <f t="shared" si="24"/>
        <v>45. Groot- en detailhandel in en onderhoud en reparatie van motorvoertuigen en motorfietsen</v>
      </c>
      <c r="B995">
        <v>45</v>
      </c>
      <c r="C995" s="3" t="s">
        <v>25</v>
      </c>
      <c r="D995" s="50">
        <v>34017</v>
      </c>
      <c r="E995" s="50">
        <v>34073</v>
      </c>
      <c r="F995" s="50">
        <v>34662</v>
      </c>
      <c r="G995" s="50">
        <v>35970</v>
      </c>
      <c r="H995" s="50">
        <v>36964</v>
      </c>
      <c r="I995" s="50">
        <v>37607</v>
      </c>
      <c r="J995" s="50">
        <v>37523</v>
      </c>
      <c r="K995" s="50">
        <v>36969</v>
      </c>
      <c r="L995" s="50">
        <v>36785</v>
      </c>
      <c r="M995" s="50">
        <v>37145</v>
      </c>
      <c r="N995" s="50">
        <v>38440.523215493857</v>
      </c>
      <c r="O995" s="306">
        <v>38913.349820321913</v>
      </c>
      <c r="P995" s="50">
        <v>39391.99229287319</v>
      </c>
      <c r="Q995" s="50">
        <v>39876.522169556643</v>
      </c>
      <c r="R995" s="50">
        <v>40367.011866694331</v>
      </c>
      <c r="S995" s="50">
        <v>40863.534691344357</v>
      </c>
      <c r="T995" s="50">
        <v>41366.164852257272</v>
      </c>
      <c r="U995" s="306">
        <v>38927.798822306511</v>
      </c>
      <c r="V995" s="50">
        <v>39421.25117951518</v>
      </c>
      <c r="W995" s="50">
        <v>39920.958584175816</v>
      </c>
      <c r="X995" s="50">
        <v>40427.000325845074</v>
      </c>
      <c r="Y995" s="50">
        <v>40939.456699161339</v>
      </c>
      <c r="Z995" s="50">
        <v>41458.409016585116</v>
      </c>
    </row>
    <row r="996" spans="1:26" x14ac:dyDescent="0.25">
      <c r="A996" t="str">
        <f t="shared" si="24"/>
        <v>45. Groot- en detailhandel in en onderhoud en reparatie van motorvoertuigen en motorfietsen</v>
      </c>
      <c r="B996">
        <v>45</v>
      </c>
      <c r="C996" s="3" t="s">
        <v>154</v>
      </c>
      <c r="D996" s="206"/>
      <c r="E996" s="50">
        <v>56</v>
      </c>
      <c r="F996" s="50">
        <v>589</v>
      </c>
      <c r="G996" s="50">
        <v>1308</v>
      </c>
      <c r="H996" s="50">
        <v>994</v>
      </c>
      <c r="I996" s="50">
        <v>643</v>
      </c>
      <c r="J996" s="50">
        <v>-84</v>
      </c>
      <c r="K996" s="50">
        <v>-554</v>
      </c>
      <c r="L996" s="50">
        <v>-184</v>
      </c>
      <c r="M996" s="50">
        <v>360</v>
      </c>
      <c r="N996" s="50">
        <v>1295.5232154938567</v>
      </c>
      <c r="O996" s="306">
        <v>472.82660482805659</v>
      </c>
      <c r="P996" s="50">
        <v>478.64247255127702</v>
      </c>
      <c r="Q996" s="50">
        <v>484.52987668345304</v>
      </c>
      <c r="R996" s="50">
        <v>490.48969713768747</v>
      </c>
      <c r="S996" s="50">
        <v>496.52282465002645</v>
      </c>
      <c r="T996" s="50">
        <v>502.63016091291502</v>
      </c>
      <c r="U996" s="306">
        <v>487.27560681265459</v>
      </c>
      <c r="V996" s="50">
        <v>493.45235720866913</v>
      </c>
      <c r="W996" s="50">
        <v>499.7074046606358</v>
      </c>
      <c r="X996" s="50">
        <v>506.04174166925804</v>
      </c>
      <c r="Y996" s="50">
        <v>512.45637331626494</v>
      </c>
      <c r="Z996" s="50">
        <v>518.95231742377655</v>
      </c>
    </row>
    <row r="997" spans="1:26" x14ac:dyDescent="0.25">
      <c r="A997" t="str">
        <f t="shared" si="24"/>
        <v>45. Groot- en detailhandel in en onderhoud en reparatie van motorvoertuigen en motorfietsen</v>
      </c>
      <c r="B997">
        <v>45</v>
      </c>
      <c r="C997" s="3" t="s">
        <v>155</v>
      </c>
      <c r="D997" s="206"/>
      <c r="E997" s="207">
        <v>1.0016462357056766</v>
      </c>
      <c r="F997" s="207">
        <v>1.0172864144630647</v>
      </c>
      <c r="G997" s="207">
        <v>1.0377358490566038</v>
      </c>
      <c r="H997" s="207">
        <v>1.0276341395607451</v>
      </c>
      <c r="I997" s="207">
        <v>1.0173953035385781</v>
      </c>
      <c r="J997" s="207">
        <v>0.99776637328156992</v>
      </c>
      <c r="K997" s="207">
        <v>0.98523572209045118</v>
      </c>
      <c r="L997" s="207">
        <v>0.99502285698828752</v>
      </c>
      <c r="M997" s="207">
        <v>1.0097865977980156</v>
      </c>
      <c r="N997" s="207">
        <v>1.0348774590252754</v>
      </c>
      <c r="O997" s="307">
        <v>1.0123002125173333</v>
      </c>
      <c r="P997" s="207">
        <v>1.0123002125173328</v>
      </c>
      <c r="Q997" s="207">
        <v>1.0123002125173322</v>
      </c>
      <c r="R997" s="207">
        <v>1.012300212517333</v>
      </c>
      <c r="S997" s="207">
        <v>1.0123002125173326</v>
      </c>
      <c r="T997" s="207">
        <v>1.0123002125173322</v>
      </c>
      <c r="U997" s="307">
        <v>1.0126760919480995</v>
      </c>
      <c r="V997" s="207">
        <v>1.0126760919480993</v>
      </c>
      <c r="W997" s="207">
        <v>1.0126760919480988</v>
      </c>
      <c r="X997" s="207">
        <v>1.0126760919480988</v>
      </c>
      <c r="Y997" s="207">
        <v>1.0126760919480997</v>
      </c>
      <c r="Z997" s="207">
        <v>1.0126760919480988</v>
      </c>
    </row>
    <row r="998" spans="1:26" x14ac:dyDescent="0.25">
      <c r="A998" t="str">
        <f t="shared" si="24"/>
        <v>45. Groot- en detailhandel in en onderhoud en reparatie van motorvoertuigen en motorfietsen</v>
      </c>
      <c r="B998">
        <v>45</v>
      </c>
      <c r="C998" s="3" t="s">
        <v>8</v>
      </c>
      <c r="D998" s="50">
        <v>439</v>
      </c>
      <c r="E998" s="50">
        <v>402</v>
      </c>
      <c r="F998" s="50">
        <v>330</v>
      </c>
      <c r="G998" s="50">
        <v>318</v>
      </c>
      <c r="H998" s="50">
        <v>359</v>
      </c>
      <c r="I998" s="50">
        <v>390</v>
      </c>
      <c r="J998" s="50">
        <v>416</v>
      </c>
      <c r="K998" s="50">
        <v>396</v>
      </c>
      <c r="L998" s="50">
        <v>466</v>
      </c>
      <c r="M998" s="50">
        <v>567</v>
      </c>
      <c r="N998" s="50">
        <v>467.35955049594008</v>
      </c>
      <c r="O998" s="306">
        <v>473.49945414281933</v>
      </c>
      <c r="P998" s="50">
        <v>485.00049349913616</v>
      </c>
      <c r="Q998" s="50">
        <v>496.36324396286102</v>
      </c>
      <c r="R998" s="50">
        <v>507.61487370413198</v>
      </c>
      <c r="S998" s="50">
        <v>519.07011007067831</v>
      </c>
      <c r="T998" s="50">
        <v>524.52834908120508</v>
      </c>
      <c r="U998" s="306">
        <v>473.6752702723532</v>
      </c>
      <c r="V998" s="50">
        <v>485.36073357927938</v>
      </c>
      <c r="W998" s="50">
        <v>496.91636649487839</v>
      </c>
      <c r="X998" s="50">
        <v>508.36922813135754</v>
      </c>
      <c r="Y998" s="50">
        <v>520.03451134560487</v>
      </c>
      <c r="Z998" s="50">
        <v>525.69801707919385</v>
      </c>
    </row>
    <row r="999" spans="1:26" x14ac:dyDescent="0.25">
      <c r="A999" t="str">
        <f t="shared" si="24"/>
        <v>45. Groot- en detailhandel in en onderhoud en reparatie van motorvoertuigen en motorfietsen</v>
      </c>
      <c r="B999">
        <v>45</v>
      </c>
      <c r="C999" s="3" t="s">
        <v>9</v>
      </c>
      <c r="D999" s="50">
        <v>3074</v>
      </c>
      <c r="E999" s="50">
        <v>2950</v>
      </c>
      <c r="F999" s="50">
        <v>2895</v>
      </c>
      <c r="G999" s="50">
        <v>2964</v>
      </c>
      <c r="H999" s="50">
        <v>3095</v>
      </c>
      <c r="I999" s="50">
        <v>3179</v>
      </c>
      <c r="J999" s="50">
        <v>3126</v>
      </c>
      <c r="K999" s="50">
        <v>3005</v>
      </c>
      <c r="L999" s="50">
        <v>3017</v>
      </c>
      <c r="M999" s="50">
        <v>3106</v>
      </c>
      <c r="N999" s="50">
        <v>3480.9873353250141</v>
      </c>
      <c r="O999" s="306">
        <v>3526.7185647654369</v>
      </c>
      <c r="P999" s="50">
        <v>3612.3806044090693</v>
      </c>
      <c r="Q999" s="50">
        <v>3697.0126407432203</v>
      </c>
      <c r="R999" s="50">
        <v>3780.817027728719</v>
      </c>
      <c r="S999" s="50">
        <v>3866.1379175506736</v>
      </c>
      <c r="T999" s="50">
        <v>3906.7919725467868</v>
      </c>
      <c r="U999" s="306">
        <v>3528.028078435595</v>
      </c>
      <c r="V999" s="50">
        <v>3615.0637445210546</v>
      </c>
      <c r="W999" s="50">
        <v>3701.13240790491</v>
      </c>
      <c r="X999" s="50">
        <v>3786.4356102627271</v>
      </c>
      <c r="Y999" s="50">
        <v>3873.3209709848625</v>
      </c>
      <c r="Z999" s="50">
        <v>3915.5038935575221</v>
      </c>
    </row>
    <row r="1000" spans="1:26" x14ac:dyDescent="0.25">
      <c r="A1000" t="str">
        <f t="shared" si="24"/>
        <v>45. Groot- en detailhandel in en onderhoud en reparatie van motorvoertuigen en motorfietsen</v>
      </c>
      <c r="B1000">
        <v>45</v>
      </c>
      <c r="C1000" s="3" t="s">
        <v>10</v>
      </c>
      <c r="D1000" s="50">
        <v>4544</v>
      </c>
      <c r="E1000" s="50">
        <v>4654</v>
      </c>
      <c r="F1000" s="50">
        <v>4814</v>
      </c>
      <c r="G1000" s="50">
        <v>4967</v>
      </c>
      <c r="H1000" s="50">
        <v>5089</v>
      </c>
      <c r="I1000" s="50">
        <v>5095</v>
      </c>
      <c r="J1000" s="50">
        <v>4956</v>
      </c>
      <c r="K1000" s="50">
        <v>4613</v>
      </c>
      <c r="L1000" s="50">
        <v>4479</v>
      </c>
      <c r="M1000" s="50">
        <v>4471</v>
      </c>
      <c r="N1000" s="50">
        <v>5457.9079320958645</v>
      </c>
      <c r="O1000" s="306">
        <v>5529.6108186230495</v>
      </c>
      <c r="P1000" s="50">
        <v>5663.9220012309115</v>
      </c>
      <c r="Q1000" s="50">
        <v>5796.6182215618755</v>
      </c>
      <c r="R1000" s="50">
        <v>5928.0167543376001</v>
      </c>
      <c r="S1000" s="50">
        <v>6061.7930414866732</v>
      </c>
      <c r="T1000" s="50">
        <v>6125.5353271834492</v>
      </c>
      <c r="U1000" s="306">
        <v>5531.6640306456884</v>
      </c>
      <c r="V1000" s="50">
        <v>5668.1289489412684</v>
      </c>
      <c r="W1000" s="50">
        <v>5803.0776848417318</v>
      </c>
      <c r="X1000" s="50">
        <v>5936.8262394708281</v>
      </c>
      <c r="Y1000" s="50">
        <v>6073.0554910558731</v>
      </c>
      <c r="Z1000" s="50">
        <v>6139.1949180431347</v>
      </c>
    </row>
    <row r="1001" spans="1:26" x14ac:dyDescent="0.25">
      <c r="A1001" t="str">
        <f t="shared" si="24"/>
        <v>45. Groot- en detailhandel in en onderhoud en reparatie van motorvoertuigen en motorfietsen</v>
      </c>
      <c r="B1001">
        <v>45</v>
      </c>
      <c r="C1001" s="3" t="s">
        <v>11</v>
      </c>
      <c r="D1001" s="50">
        <v>4655</v>
      </c>
      <c r="E1001" s="50">
        <v>4563</v>
      </c>
      <c r="F1001" s="50">
        <v>4586</v>
      </c>
      <c r="G1001" s="50">
        <v>4785</v>
      </c>
      <c r="H1001" s="50">
        <v>4892</v>
      </c>
      <c r="I1001" s="50">
        <v>4946</v>
      </c>
      <c r="J1001" s="50">
        <v>5013</v>
      </c>
      <c r="K1001" s="50">
        <v>5047</v>
      </c>
      <c r="L1001" s="50">
        <v>4944</v>
      </c>
      <c r="M1001" s="50">
        <v>4865</v>
      </c>
      <c r="N1001" s="50">
        <v>4817.1742188457447</v>
      </c>
      <c r="O1001" s="306">
        <v>4981.3816613512372</v>
      </c>
      <c r="P1001" s="50">
        <v>5049.5077724435469</v>
      </c>
      <c r="Q1001" s="50">
        <v>5196.0263825169195</v>
      </c>
      <c r="R1001" s="50">
        <v>5400.3059763858837</v>
      </c>
      <c r="S1001" s="50">
        <v>5735.8706794158179</v>
      </c>
      <c r="T1001" s="50">
        <v>5858.0136680986652</v>
      </c>
      <c r="U1001" s="306">
        <v>4983.2313091930009</v>
      </c>
      <c r="V1001" s="50">
        <v>5053.2583564306005</v>
      </c>
      <c r="W1001" s="50">
        <v>5201.816576098091</v>
      </c>
      <c r="X1001" s="50">
        <v>5408.3312430451033</v>
      </c>
      <c r="Y1001" s="50">
        <v>5746.5275846945478</v>
      </c>
      <c r="Z1001" s="50">
        <v>5871.0767010717436</v>
      </c>
    </row>
    <row r="1002" spans="1:26" x14ac:dyDescent="0.25">
      <c r="A1002" t="str">
        <f t="shared" si="24"/>
        <v>45. Groot- en detailhandel in en onderhoud en reparatie van motorvoertuigen en motorfietsen</v>
      </c>
      <c r="B1002">
        <v>45</v>
      </c>
      <c r="C1002" s="3" t="s">
        <v>12</v>
      </c>
      <c r="D1002" s="50">
        <v>4308</v>
      </c>
      <c r="E1002" s="50">
        <v>4290</v>
      </c>
      <c r="F1002" s="50">
        <v>4473</v>
      </c>
      <c r="G1002" s="50">
        <v>4694</v>
      </c>
      <c r="H1002" s="50">
        <v>4826</v>
      </c>
      <c r="I1002" s="50">
        <v>4820</v>
      </c>
      <c r="J1002" s="50">
        <v>4739</v>
      </c>
      <c r="K1002" s="50">
        <v>4636</v>
      </c>
      <c r="L1002" s="50">
        <v>4490</v>
      </c>
      <c r="M1002" s="50">
        <v>4617</v>
      </c>
      <c r="N1002" s="50">
        <v>4594.0462153260087</v>
      </c>
      <c r="O1002" s="306">
        <v>4660.5018269539833</v>
      </c>
      <c r="P1002" s="50">
        <v>4776.7771279517028</v>
      </c>
      <c r="Q1002" s="50">
        <v>4802.4852616194812</v>
      </c>
      <c r="R1002" s="50">
        <v>4771.041020326531</v>
      </c>
      <c r="S1002" s="50">
        <v>4724.1389106212673</v>
      </c>
      <c r="T1002" s="50">
        <v>4885.1749731159471</v>
      </c>
      <c r="U1002" s="306">
        <v>4662.232328194762</v>
      </c>
      <c r="V1002" s="50">
        <v>4780.3251378990471</v>
      </c>
      <c r="W1002" s="50">
        <v>4807.8369125327781</v>
      </c>
      <c r="X1002" s="50">
        <v>4778.1311512557086</v>
      </c>
      <c r="Y1002" s="50">
        <v>4732.9160786761076</v>
      </c>
      <c r="Z1002" s="50">
        <v>4896.0686318488715</v>
      </c>
    </row>
    <row r="1003" spans="1:26" x14ac:dyDescent="0.25">
      <c r="A1003" t="str">
        <f t="shared" si="24"/>
        <v>45. Groot- en detailhandel in en onderhoud en reparatie van motorvoertuigen en motorfietsen</v>
      </c>
      <c r="B1003">
        <v>45</v>
      </c>
      <c r="C1003" s="3" t="s">
        <v>13</v>
      </c>
      <c r="D1003" s="50">
        <v>4482</v>
      </c>
      <c r="E1003" s="50">
        <v>4358</v>
      </c>
      <c r="F1003" s="50">
        <v>4185</v>
      </c>
      <c r="G1003" s="50">
        <v>4190</v>
      </c>
      <c r="H1003" s="50">
        <v>4208</v>
      </c>
      <c r="I1003" s="50">
        <v>4379</v>
      </c>
      <c r="J1003" s="50">
        <v>4385</v>
      </c>
      <c r="K1003" s="50">
        <v>4373</v>
      </c>
      <c r="L1003" s="50">
        <v>4439</v>
      </c>
      <c r="M1003" s="50">
        <v>4449</v>
      </c>
      <c r="N1003" s="50">
        <v>4463.5561775533051</v>
      </c>
      <c r="O1003" s="306">
        <v>4422.3667538288064</v>
      </c>
      <c r="P1003" s="50">
        <v>4447.6509571244906</v>
      </c>
      <c r="Q1003" s="50">
        <v>4458.888017604475</v>
      </c>
      <c r="R1003" s="50">
        <v>4527.8307072656926</v>
      </c>
      <c r="S1003" s="50">
        <v>4505.3202348604809</v>
      </c>
      <c r="T1003" s="50">
        <v>4570.492372395518</v>
      </c>
      <c r="U1003" s="306">
        <v>4424.0088326089108</v>
      </c>
      <c r="V1003" s="50">
        <v>4450.9545045614959</v>
      </c>
      <c r="W1003" s="50">
        <v>4463.8567808243033</v>
      </c>
      <c r="X1003" s="50">
        <v>4534.5594091156436</v>
      </c>
      <c r="Y1003" s="50">
        <v>4513.690850879696</v>
      </c>
      <c r="Z1003" s="50">
        <v>4580.6843070591312</v>
      </c>
    </row>
    <row r="1004" spans="1:26" x14ac:dyDescent="0.25">
      <c r="A1004" t="str">
        <f t="shared" si="24"/>
        <v>45. Groot- en detailhandel in en onderhoud en reparatie van motorvoertuigen en motorfietsen</v>
      </c>
      <c r="B1004">
        <v>45</v>
      </c>
      <c r="C1004" s="3" t="s">
        <v>14</v>
      </c>
      <c r="D1004" s="50">
        <v>4539</v>
      </c>
      <c r="E1004" s="50">
        <v>4586</v>
      </c>
      <c r="F1004" s="50">
        <v>4700</v>
      </c>
      <c r="G1004" s="50">
        <v>4784</v>
      </c>
      <c r="H1004" s="50">
        <v>4741</v>
      </c>
      <c r="I1004" s="50">
        <v>4623</v>
      </c>
      <c r="J1004" s="50">
        <v>4424</v>
      </c>
      <c r="K1004" s="50">
        <v>4150</v>
      </c>
      <c r="L1004" s="50">
        <v>4052</v>
      </c>
      <c r="M1004" s="50">
        <v>3983</v>
      </c>
      <c r="N1004" s="50">
        <v>4072.0860642351954</v>
      </c>
      <c r="O1004" s="306">
        <v>4123.7056829509802</v>
      </c>
      <c r="P1004" s="50">
        <v>4216.3731073540166</v>
      </c>
      <c r="Q1004" s="50">
        <v>4313.1791576783407</v>
      </c>
      <c r="R1004" s="50">
        <v>4363.0753339018993</v>
      </c>
      <c r="S1004" s="50">
        <v>4377.3503843039489</v>
      </c>
      <c r="T1004" s="50">
        <v>4336.9564623731794</v>
      </c>
      <c r="U1004" s="306">
        <v>4125.2368652283221</v>
      </c>
      <c r="V1004" s="50">
        <v>4219.5048703242992</v>
      </c>
      <c r="W1004" s="50">
        <v>4317.9855501857528</v>
      </c>
      <c r="X1004" s="50">
        <v>4369.5591966981801</v>
      </c>
      <c r="Y1004" s="50">
        <v>4385.483239980902</v>
      </c>
      <c r="Z1004" s="50">
        <v>4346.6276254125069</v>
      </c>
    </row>
    <row r="1005" spans="1:26" x14ac:dyDescent="0.25">
      <c r="A1005" t="str">
        <f t="shared" si="24"/>
        <v>45. Groot- en detailhandel in en onderhoud en reparatie van motorvoertuigen en motorfietsen</v>
      </c>
      <c r="B1005">
        <v>45</v>
      </c>
      <c r="C1005" s="3" t="s">
        <v>15</v>
      </c>
      <c r="D1005" s="50">
        <v>3880</v>
      </c>
      <c r="E1005" s="50">
        <v>3970</v>
      </c>
      <c r="F1005" s="50">
        <v>4115</v>
      </c>
      <c r="G1005" s="50">
        <v>4337</v>
      </c>
      <c r="H1005" s="50">
        <v>4524</v>
      </c>
      <c r="I1005" s="50">
        <v>4532</v>
      </c>
      <c r="J1005" s="50">
        <v>4591</v>
      </c>
      <c r="K1005" s="50">
        <v>4616</v>
      </c>
      <c r="L1005" s="50">
        <v>4534</v>
      </c>
      <c r="M1005" s="50">
        <v>4425</v>
      </c>
      <c r="N1005" s="50">
        <v>4295.2809810531526</v>
      </c>
      <c r="O1005" s="306">
        <v>4150.5085324990514</v>
      </c>
      <c r="P1005" s="50">
        <v>3963.3597364408688</v>
      </c>
      <c r="Q1005" s="50">
        <v>3894.6480052361098</v>
      </c>
      <c r="R1005" s="50">
        <v>3863.6310113154268</v>
      </c>
      <c r="S1005" s="50">
        <v>3950.2737885265378</v>
      </c>
      <c r="T1005" s="50">
        <v>4000.6305063543232</v>
      </c>
      <c r="U1005" s="306">
        <v>4152.0496670017374</v>
      </c>
      <c r="V1005" s="50">
        <v>3966.3035706188366</v>
      </c>
      <c r="W1005" s="50">
        <v>3898.9880074263851</v>
      </c>
      <c r="X1005" s="50">
        <v>3869.3726617467573</v>
      </c>
      <c r="Y1005" s="50">
        <v>3957.6131613859125</v>
      </c>
      <c r="Z1005" s="50">
        <v>4009.5516818889955</v>
      </c>
    </row>
    <row r="1006" spans="1:26" x14ac:dyDescent="0.25">
      <c r="A1006" t="str">
        <f t="shared" si="24"/>
        <v>45. Groot- en detailhandel in en onderhoud en reparatie van motorvoertuigen en motorfietsen</v>
      </c>
      <c r="B1006">
        <v>45</v>
      </c>
      <c r="C1006" s="3" t="s">
        <v>16</v>
      </c>
      <c r="D1006" s="50">
        <v>2858</v>
      </c>
      <c r="E1006" s="50">
        <v>2981</v>
      </c>
      <c r="F1006" s="50">
        <v>3181</v>
      </c>
      <c r="G1006" s="50">
        <v>3388</v>
      </c>
      <c r="H1006" s="50">
        <v>3543</v>
      </c>
      <c r="I1006" s="50">
        <v>3700</v>
      </c>
      <c r="J1006" s="50">
        <v>3850</v>
      </c>
      <c r="K1006" s="50">
        <v>3992</v>
      </c>
      <c r="L1006" s="50">
        <v>4156</v>
      </c>
      <c r="M1006" s="50">
        <v>4284</v>
      </c>
      <c r="N1006" s="50">
        <v>4246.7236409710658</v>
      </c>
      <c r="O1006" s="306">
        <v>4273.8727759352769</v>
      </c>
      <c r="P1006" s="50">
        <v>4300.0422656054907</v>
      </c>
      <c r="Q1006" s="50">
        <v>4249.9005595650851</v>
      </c>
      <c r="R1006" s="50">
        <v>4153.379366185186</v>
      </c>
      <c r="S1006" s="50">
        <v>4026.4520999241972</v>
      </c>
      <c r="T1006" s="50">
        <v>3890.4421059920564</v>
      </c>
      <c r="U1006" s="306">
        <v>4275.4597170880334</v>
      </c>
      <c r="V1006" s="50">
        <v>4303.2361748718649</v>
      </c>
      <c r="W1006" s="50">
        <v>4254.6364375474259</v>
      </c>
      <c r="X1006" s="50">
        <v>4159.5516047761648</v>
      </c>
      <c r="Y1006" s="50">
        <v>4033.9330075381426</v>
      </c>
      <c r="Z1006" s="50">
        <v>3899.1175677423753</v>
      </c>
    </row>
    <row r="1007" spans="1:26" x14ac:dyDescent="0.25">
      <c r="A1007" t="str">
        <f t="shared" si="24"/>
        <v>45. Groot- en detailhandel in en onderhoud en reparatie van motorvoertuigen en motorfietsen</v>
      </c>
      <c r="B1007">
        <v>45</v>
      </c>
      <c r="C1007" s="3" t="s">
        <v>17</v>
      </c>
      <c r="D1007" s="50">
        <v>945</v>
      </c>
      <c r="E1007" s="50">
        <v>1005</v>
      </c>
      <c r="F1007" s="50">
        <v>1081</v>
      </c>
      <c r="G1007" s="50">
        <v>1206</v>
      </c>
      <c r="H1007" s="50">
        <v>1323</v>
      </c>
      <c r="I1007" s="50">
        <v>1557</v>
      </c>
      <c r="J1007" s="50">
        <v>1620</v>
      </c>
      <c r="K1007" s="50">
        <v>1725</v>
      </c>
      <c r="L1007" s="50">
        <v>1731</v>
      </c>
      <c r="M1007" s="50">
        <v>1839</v>
      </c>
      <c r="N1007" s="50">
        <v>1980.6893852135922</v>
      </c>
      <c r="O1007" s="306">
        <v>2075.7839912187014</v>
      </c>
      <c r="P1007" s="50">
        <v>2149.6845424594731</v>
      </c>
      <c r="Q1007" s="50">
        <v>2199.9807382512986</v>
      </c>
      <c r="R1007" s="50">
        <v>2235.6950986968545</v>
      </c>
      <c r="S1007" s="50">
        <v>2207.8232820708977</v>
      </c>
      <c r="T1007" s="50">
        <v>2228.2937618976648</v>
      </c>
      <c r="U1007" s="306">
        <v>2076.5547551633949</v>
      </c>
      <c r="V1007" s="50">
        <v>2151.281247086044</v>
      </c>
      <c r="W1007" s="50">
        <v>2202.4322874567051</v>
      </c>
      <c r="X1007" s="50">
        <v>2239.01751217013</v>
      </c>
      <c r="Y1007" s="50">
        <v>2211.925285917262</v>
      </c>
      <c r="Z1007" s="50">
        <v>2233.2627286045704</v>
      </c>
    </row>
    <row r="1008" spans="1:26" x14ac:dyDescent="0.25">
      <c r="A1008" t="str">
        <f t="shared" si="24"/>
        <v>45. Groot- en detailhandel in en onderhoud en reparatie van motorvoertuigen en motorfietsen</v>
      </c>
      <c r="B1008">
        <v>45</v>
      </c>
      <c r="C1008" s="3" t="s">
        <v>156</v>
      </c>
      <c r="D1008" s="50">
        <v>293</v>
      </c>
      <c r="E1008" s="50">
        <v>314</v>
      </c>
      <c r="F1008" s="50">
        <v>302</v>
      </c>
      <c r="G1008" s="50">
        <v>337</v>
      </c>
      <c r="H1008" s="50">
        <v>364</v>
      </c>
      <c r="I1008" s="50">
        <v>386</v>
      </c>
      <c r="J1008" s="50">
        <v>403</v>
      </c>
      <c r="K1008" s="50">
        <v>416</v>
      </c>
      <c r="L1008" s="50">
        <v>477</v>
      </c>
      <c r="M1008" s="50">
        <v>539</v>
      </c>
      <c r="N1008" s="50">
        <v>564.71171437898704</v>
      </c>
      <c r="O1008" s="306">
        <v>695.39975805256188</v>
      </c>
      <c r="P1008" s="50">
        <v>727.29368435447282</v>
      </c>
      <c r="Q1008" s="50">
        <v>771.41994081696225</v>
      </c>
      <c r="R1008" s="50">
        <v>835.60469684638815</v>
      </c>
      <c r="S1008" s="50">
        <v>889.30424251316958</v>
      </c>
      <c r="T1008" s="50">
        <v>1039.3053532184804</v>
      </c>
      <c r="U1008" s="306">
        <v>695.65796847470722</v>
      </c>
      <c r="V1008" s="50">
        <v>727.83389068137717</v>
      </c>
      <c r="W1008" s="50">
        <v>772.27957286285346</v>
      </c>
      <c r="X1008" s="50">
        <v>836.84646917247699</v>
      </c>
      <c r="Y1008" s="50">
        <v>890.95651670241307</v>
      </c>
      <c r="Z1008" s="50">
        <v>1041.6229442770543</v>
      </c>
    </row>
    <row r="1009" spans="1:27" x14ac:dyDescent="0.25">
      <c r="A1009" t="str">
        <f t="shared" si="24"/>
        <v>45. Groot- en detailhandel in en onderhoud en reparatie van motorvoertuigen en motorfietsen</v>
      </c>
      <c r="B1009">
        <v>45</v>
      </c>
      <c r="C1009" s="3" t="s">
        <v>6</v>
      </c>
      <c r="D1009" s="50">
        <v>4096</v>
      </c>
      <c r="E1009" s="50">
        <v>4300</v>
      </c>
      <c r="F1009" s="50">
        <v>4564</v>
      </c>
      <c r="G1009" s="50">
        <v>4931</v>
      </c>
      <c r="H1009" s="50">
        <v>5230</v>
      </c>
      <c r="I1009" s="50">
        <v>5643</v>
      </c>
      <c r="J1009" s="50">
        <v>5873</v>
      </c>
      <c r="K1009" s="50">
        <v>6133</v>
      </c>
      <c r="L1009" s="50">
        <v>6364</v>
      </c>
      <c r="M1009" s="50">
        <v>6662</v>
      </c>
      <c r="N1009" s="50">
        <v>6792.1247405636459</v>
      </c>
      <c r="O1009" s="306">
        <v>7045.0565252065398</v>
      </c>
      <c r="P1009" s="50">
        <v>7177.0204924194368</v>
      </c>
      <c r="Q1009" s="50">
        <v>7221.3012386333467</v>
      </c>
      <c r="R1009" s="50">
        <v>7224.679161728428</v>
      </c>
      <c r="S1009" s="50">
        <v>7123.5796245082647</v>
      </c>
      <c r="T1009" s="50">
        <v>7158.0412211082021</v>
      </c>
      <c r="U1009" s="306">
        <v>7047.6724407261363</v>
      </c>
      <c r="V1009" s="50">
        <v>7182.3513126392863</v>
      </c>
      <c r="W1009" s="50">
        <v>7229.3482978669845</v>
      </c>
      <c r="X1009" s="50">
        <v>7235.4155861187719</v>
      </c>
      <c r="Y1009" s="50">
        <v>7136.8148101578181</v>
      </c>
      <c r="Z1009" s="50">
        <v>7174.0032406240007</v>
      </c>
    </row>
    <row r="1010" spans="1:27" x14ac:dyDescent="0.25">
      <c r="A1010" t="str">
        <f t="shared" si="24"/>
        <v>45. Groot- en detailhandel in en onderhoud en reparatie van motorvoertuigen en motorfietsen</v>
      </c>
      <c r="B1010">
        <v>45</v>
      </c>
      <c r="C1010" s="3" t="s">
        <v>157</v>
      </c>
      <c r="D1010" s="207">
        <v>1.010082406044893</v>
      </c>
      <c r="E1010" s="206"/>
      <c r="F1010" s="206"/>
      <c r="G1010" s="206"/>
      <c r="H1010" s="206"/>
      <c r="I1010" s="206"/>
      <c r="J1010" s="206"/>
      <c r="K1010" s="206"/>
      <c r="L1010" s="206"/>
      <c r="M1010" s="206"/>
      <c r="N1010" s="206"/>
      <c r="O1010" s="308"/>
      <c r="P1010" s="206"/>
      <c r="Q1010" s="206"/>
      <c r="R1010" s="206"/>
      <c r="S1010" s="206"/>
      <c r="T1010" s="206"/>
      <c r="U1010" s="308"/>
      <c r="V1010" s="206"/>
      <c r="W1010" s="206"/>
      <c r="X1010" s="206"/>
      <c r="Y1010" s="206"/>
      <c r="Z1010" s="206"/>
    </row>
    <row r="1011" spans="1:27" x14ac:dyDescent="0.25">
      <c r="A1011" t="str">
        <f t="shared" si="24"/>
        <v>45. Groot- en detailhandel in en onderhoud en reparatie van motorvoertuigen en motorfietsen</v>
      </c>
      <c r="B1011">
        <v>45</v>
      </c>
      <c r="C1011" s="3" t="s">
        <v>158</v>
      </c>
      <c r="D1011" s="206"/>
      <c r="E1011" s="207">
        <v>4.2180851696081989E-3</v>
      </c>
      <c r="F1011" s="207">
        <v>-3.6020042090858517E-3</v>
      </c>
      <c r="G1011" s="207">
        <v>-1.3826721505855399E-2</v>
      </c>
      <c r="H1011" s="207">
        <v>-8.7758667579260763E-3</v>
      </c>
      <c r="I1011" s="207">
        <v>-3.6564487468425666E-3</v>
      </c>
      <c r="J1011" s="207">
        <v>6.1580163816615241E-3</v>
      </c>
      <c r="K1011" s="207">
        <v>1.2423341977220892E-2</v>
      </c>
      <c r="L1011" s="207">
        <v>7.529774528302724E-3</v>
      </c>
      <c r="M1011" s="207">
        <v>1.479041234386802E-4</v>
      </c>
      <c r="N1011" s="207">
        <v>-1.2397526490191213E-2</v>
      </c>
      <c r="O1011" s="307">
        <v>-1.108903236220149E-3</v>
      </c>
      <c r="P1011" s="207">
        <v>-1.1089032362199269E-3</v>
      </c>
      <c r="Q1011" s="207">
        <v>-1.1089032362195939E-3</v>
      </c>
      <c r="R1011" s="207">
        <v>-1.1089032362200379E-3</v>
      </c>
      <c r="S1011" s="207">
        <v>-1.1089032362198159E-3</v>
      </c>
      <c r="T1011" s="207">
        <v>-1.1089032362195939E-3</v>
      </c>
      <c r="U1011" s="307">
        <v>-1.2968429516032609E-3</v>
      </c>
      <c r="V1011" s="207">
        <v>-1.2968429516031499E-3</v>
      </c>
      <c r="W1011" s="207">
        <v>-1.2968429516029278E-3</v>
      </c>
      <c r="X1011" s="207">
        <v>-1.2968429516029278E-3</v>
      </c>
      <c r="Y1011" s="207">
        <v>-1.2968429516033719E-3</v>
      </c>
      <c r="Z1011" s="207">
        <v>-1.2968429516029278E-3</v>
      </c>
    </row>
    <row r="1012" spans="1:27" x14ac:dyDescent="0.25">
      <c r="A1012" t="str">
        <f t="shared" si="24"/>
        <v>45. Groot- en detailhandel in en onderhoud en reparatie van motorvoertuigen en motorfietsen</v>
      </c>
      <c r="B1012">
        <v>45</v>
      </c>
      <c r="C1012" s="3" t="s">
        <v>159</v>
      </c>
      <c r="D1012" s="208"/>
      <c r="E1012" s="50">
        <v>223.00429007271686</v>
      </c>
      <c r="F1012" s="50">
        <v>201.06526395412072</v>
      </c>
      <c r="G1012" s="50">
        <v>161.67941817977709</v>
      </c>
      <c r="H1012" s="50">
        <v>157.40633841944492</v>
      </c>
      <c r="I1012" s="50">
        <v>179.53873739484916</v>
      </c>
      <c r="J1012" s="50">
        <v>198.86972380677724</v>
      </c>
      <c r="K1012" s="50">
        <v>214.73408084164842</v>
      </c>
      <c r="L1012" s="50">
        <v>202.47247424525915</v>
      </c>
      <c r="M1012" s="50">
        <v>234.82311151833022</v>
      </c>
      <c r="N1012" s="50">
        <v>278.6049902645895</v>
      </c>
      <c r="O1012" s="306">
        <v>234.9208247538638</v>
      </c>
      <c r="P1012" s="50">
        <v>238.00708077902385</v>
      </c>
      <c r="Q1012" s="50">
        <v>243.78814088199084</v>
      </c>
      <c r="R1012" s="50">
        <v>249.49968931954371</v>
      </c>
      <c r="S1012" s="50">
        <v>255.15538232044557</v>
      </c>
      <c r="T1012" s="50">
        <v>260.91341930101851</v>
      </c>
      <c r="U1012" s="306">
        <v>234.83298933296203</v>
      </c>
      <c r="V1012" s="50">
        <v>238.00643331909771</v>
      </c>
      <c r="W1012" s="50">
        <v>243.8779989631382</v>
      </c>
      <c r="X1012" s="50">
        <v>249.68432905380374</v>
      </c>
      <c r="Y1012" s="50">
        <v>255.4390199158116</v>
      </c>
      <c r="Z1012" s="50">
        <v>261.30044571894439</v>
      </c>
    </row>
    <row r="1013" spans="1:27" x14ac:dyDescent="0.25">
      <c r="A1013" t="str">
        <f t="shared" si="24"/>
        <v>45. Groot- en detailhandel in en onderhoud en reparatie van motorvoertuigen en motorfietsen</v>
      </c>
      <c r="B1013">
        <v>45</v>
      </c>
      <c r="C1013" s="3" t="s">
        <v>160</v>
      </c>
      <c r="D1013" s="208"/>
      <c r="E1013" s="50">
        <v>933.74227157553446</v>
      </c>
      <c r="F1013" s="50">
        <v>873.00741204782548</v>
      </c>
      <c r="G1013" s="50">
        <v>827.13044609651479</v>
      </c>
      <c r="H1013" s="50">
        <v>861.81516947634088</v>
      </c>
      <c r="I1013" s="50">
        <v>915.74944001598863</v>
      </c>
      <c r="J1013" s="50">
        <v>971.8035674579985</v>
      </c>
      <c r="K1013" s="50">
        <v>975.18715423314143</v>
      </c>
      <c r="L1013" s="50">
        <v>922.73481653084104</v>
      </c>
      <c r="M1013" s="50">
        <v>904.14851145559578</v>
      </c>
      <c r="N1013" s="50">
        <v>891.85433553066503</v>
      </c>
      <c r="O1013" s="306">
        <v>1038.8234512116715</v>
      </c>
      <c r="P1013" s="50">
        <v>1052.4709221787039</v>
      </c>
      <c r="Q1013" s="50">
        <v>1078.0348576625786</v>
      </c>
      <c r="R1013" s="50">
        <v>1103.2914115073802</v>
      </c>
      <c r="S1013" s="50">
        <v>1128.3009717638897</v>
      </c>
      <c r="T1013" s="50">
        <v>1153.7630986512377</v>
      </c>
      <c r="U1013" s="306">
        <v>1038.1692354426184</v>
      </c>
      <c r="V1013" s="50">
        <v>1052.1986608915925</v>
      </c>
      <c r="W1013" s="50">
        <v>1078.1561672574544</v>
      </c>
      <c r="X1013" s="50">
        <v>1103.8252748563311</v>
      </c>
      <c r="Y1013" s="50">
        <v>1129.2660914527949</v>
      </c>
      <c r="Z1013" s="50">
        <v>1155.1787707655562</v>
      </c>
    </row>
    <row r="1014" spans="1:27" x14ac:dyDescent="0.25">
      <c r="A1014" t="str">
        <f t="shared" si="24"/>
        <v>45. Groot- en detailhandel in en onderhoud en reparatie van motorvoertuigen en motorfietsen</v>
      </c>
      <c r="B1014">
        <v>45</v>
      </c>
      <c r="C1014" s="3" t="s">
        <v>161</v>
      </c>
      <c r="D1014" s="208"/>
      <c r="E1014" s="50">
        <v>1048.1517206819362</v>
      </c>
      <c r="F1014" s="50">
        <v>1037.1304158391572</v>
      </c>
      <c r="G1014" s="50">
        <v>1023.5641632001547</v>
      </c>
      <c r="H1014" s="50">
        <v>1081.1829836956504</v>
      </c>
      <c r="I1014" s="50">
        <v>1133.7918372491761</v>
      </c>
      <c r="J1014" s="50">
        <v>1185.1332930277147</v>
      </c>
      <c r="K1014" s="50">
        <v>1183.8518565456754</v>
      </c>
      <c r="L1014" s="50">
        <v>1079.3445799451463</v>
      </c>
      <c r="M1014" s="50">
        <v>1014.9280122927966</v>
      </c>
      <c r="N1014" s="50">
        <v>957.02461593121473</v>
      </c>
      <c r="O1014" s="306">
        <v>1229.8860848977129</v>
      </c>
      <c r="P1014" s="50">
        <v>1246.0436279497312</v>
      </c>
      <c r="Q1014" s="50">
        <v>1276.3093371904772</v>
      </c>
      <c r="R1014" s="50">
        <v>1306.2111305028629</v>
      </c>
      <c r="S1014" s="50">
        <v>1335.8205026372862</v>
      </c>
      <c r="T1014" s="50">
        <v>1365.9656784264191</v>
      </c>
      <c r="U1014" s="306">
        <v>1228.8603272343676</v>
      </c>
      <c r="V1014" s="50">
        <v>1245.4666798015251</v>
      </c>
      <c r="W1014" s="50">
        <v>1276.1920651028356</v>
      </c>
      <c r="X1014" s="50">
        <v>1306.5760785053533</v>
      </c>
      <c r="Y1014" s="50">
        <v>1336.6898683774932</v>
      </c>
      <c r="Z1014" s="50">
        <v>1367.3621927853953</v>
      </c>
    </row>
    <row r="1015" spans="1:27" x14ac:dyDescent="0.25">
      <c r="A1015" t="str">
        <f t="shared" si="24"/>
        <v>45. Groot- en detailhandel in en onderhoud en reparatie van motorvoertuigen en motorfietsen</v>
      </c>
      <c r="B1015">
        <v>45</v>
      </c>
      <c r="C1015" s="3" t="s">
        <v>162</v>
      </c>
      <c r="D1015" s="208"/>
      <c r="E1015" s="50">
        <v>861.11123579137154</v>
      </c>
      <c r="F1015" s="50">
        <v>808.40942817275879</v>
      </c>
      <c r="G1015" s="50">
        <v>765.59369753997169</v>
      </c>
      <c r="H1015" s="50">
        <v>822.98339507759988</v>
      </c>
      <c r="I1015" s="50">
        <v>866.43076944514598</v>
      </c>
      <c r="J1015" s="50">
        <v>924.53714944702278</v>
      </c>
      <c r="K1015" s="50">
        <v>968.46928428250135</v>
      </c>
      <c r="L1015" s="50">
        <v>950.33996236713415</v>
      </c>
      <c r="M1015" s="50">
        <v>894.44930197595295</v>
      </c>
      <c r="N1015" s="50">
        <v>819.12340848560711</v>
      </c>
      <c r="O1015" s="306">
        <v>865.45021360208909</v>
      </c>
      <c r="P1015" s="50">
        <v>894.95161000902431</v>
      </c>
      <c r="Q1015" s="50">
        <v>907.19110036543793</v>
      </c>
      <c r="R1015" s="50">
        <v>933.51453327940362</v>
      </c>
      <c r="S1015" s="50">
        <v>970.21526489438168</v>
      </c>
      <c r="T1015" s="50">
        <v>1030.5025891058301</v>
      </c>
      <c r="U1015" s="306">
        <v>864.5448752504484</v>
      </c>
      <c r="V1015" s="50">
        <v>894.34736939672064</v>
      </c>
      <c r="W1015" s="50">
        <v>906.91521977284833</v>
      </c>
      <c r="X1015" s="50">
        <v>933.57716755696526</v>
      </c>
      <c r="Y1015" s="50">
        <v>970.64063855923723</v>
      </c>
      <c r="Z1015" s="50">
        <v>1031.3372006344923</v>
      </c>
    </row>
    <row r="1016" spans="1:27" x14ac:dyDescent="0.25">
      <c r="A1016" t="str">
        <f t="shared" si="24"/>
        <v>45. Groot- en detailhandel in en onderhoud en reparatie van motorvoertuigen en motorfietsen</v>
      </c>
      <c r="B1016">
        <v>45</v>
      </c>
      <c r="C1016" s="3" t="s">
        <v>163</v>
      </c>
      <c r="D1016" s="208"/>
      <c r="E1016" s="50">
        <v>697.66540120571347</v>
      </c>
      <c r="F1016" s="50">
        <v>661.20218127582746</v>
      </c>
      <c r="G1016" s="50">
        <v>643.67214881984262</v>
      </c>
      <c r="H1016" s="50">
        <v>699.18312903460981</v>
      </c>
      <c r="I1016" s="50">
        <v>743.55117300044651</v>
      </c>
      <c r="J1016" s="50">
        <v>789.93246329157216</v>
      </c>
      <c r="K1016" s="50">
        <v>806.34904263195347</v>
      </c>
      <c r="L1016" s="50">
        <v>766.13683587565606</v>
      </c>
      <c r="M1016" s="50">
        <v>708.86454620521818</v>
      </c>
      <c r="N1016" s="50">
        <v>670.99258200820543</v>
      </c>
      <c r="O1016" s="306">
        <v>719.51714567052477</v>
      </c>
      <c r="P1016" s="50">
        <v>729.9253892430072</v>
      </c>
      <c r="Q1016" s="50">
        <v>748.13636683543234</v>
      </c>
      <c r="R1016" s="50">
        <v>752.16276145363145</v>
      </c>
      <c r="S1016" s="50">
        <v>747.23798062156311</v>
      </c>
      <c r="T1016" s="50">
        <v>739.89219642190244</v>
      </c>
      <c r="U1016" s="306">
        <v>718.65374193235959</v>
      </c>
      <c r="V1016" s="50">
        <v>729.32020083681721</v>
      </c>
      <c r="W1016" s="50">
        <v>747.79364137517564</v>
      </c>
      <c r="X1016" s="50">
        <v>752.097350754888</v>
      </c>
      <c r="Y1016" s="50">
        <v>747.45043265739332</v>
      </c>
      <c r="Z1016" s="50">
        <v>740.37736904896428</v>
      </c>
    </row>
    <row r="1017" spans="1:27" x14ac:dyDescent="0.25">
      <c r="A1017" t="str">
        <f t="shared" si="24"/>
        <v>45. Groot- en detailhandel in en onderhoud en reparatie van motorvoertuigen en motorfietsen</v>
      </c>
      <c r="B1017">
        <v>45</v>
      </c>
      <c r="C1017" s="3" t="s">
        <v>164</v>
      </c>
      <c r="D1017" s="208"/>
      <c r="E1017" s="50">
        <v>616.98506034283878</v>
      </c>
      <c r="F1017" s="50">
        <v>565.83546614452132</v>
      </c>
      <c r="G1017" s="50">
        <v>500.58299221463068</v>
      </c>
      <c r="H1017" s="50">
        <v>522.3441416995114</v>
      </c>
      <c r="I1017" s="50">
        <v>546.13061320341842</v>
      </c>
      <c r="J1017" s="50">
        <v>611.30120135707523</v>
      </c>
      <c r="K1017" s="50">
        <v>639.61224423019644</v>
      </c>
      <c r="L1017" s="50">
        <v>616.46230959574382</v>
      </c>
      <c r="M1017" s="50">
        <v>592.99821440875792</v>
      </c>
      <c r="N1017" s="50">
        <v>538.51947604712529</v>
      </c>
      <c r="O1017" s="306">
        <v>590.66880078934412</v>
      </c>
      <c r="P1017" s="50">
        <v>585.21814518005692</v>
      </c>
      <c r="Q1017" s="50">
        <v>588.56404012245434</v>
      </c>
      <c r="R1017" s="50">
        <v>590.05105647759274</v>
      </c>
      <c r="S1017" s="50">
        <v>599.17434163532766</v>
      </c>
      <c r="T1017" s="50">
        <v>596.19549848608074</v>
      </c>
      <c r="U1017" s="306">
        <v>589.82992131173819</v>
      </c>
      <c r="V1017" s="50">
        <v>584.60399686298979</v>
      </c>
      <c r="W1017" s="50">
        <v>588.164692177505</v>
      </c>
      <c r="X1017" s="50">
        <v>589.86964407910864</v>
      </c>
      <c r="Y1017" s="50">
        <v>599.21253661204514</v>
      </c>
      <c r="Z1017" s="50">
        <v>596.4548923542917</v>
      </c>
    </row>
    <row r="1018" spans="1:27" x14ac:dyDescent="0.25">
      <c r="A1018" t="str">
        <f t="shared" si="24"/>
        <v>45. Groot- en detailhandel in en onderhoud en reparatie van motorvoertuigen en motorfietsen</v>
      </c>
      <c r="B1018">
        <v>45</v>
      </c>
      <c r="C1018" s="3" t="s">
        <v>165</v>
      </c>
      <c r="D1018" s="208"/>
      <c r="E1018" s="50">
        <v>543.90114657625406</v>
      </c>
      <c r="F1018" s="50">
        <v>513.6701518891507</v>
      </c>
      <c r="G1018" s="50">
        <v>478.3829289840773</v>
      </c>
      <c r="H1018" s="50">
        <v>511.09604065873765</v>
      </c>
      <c r="I1018" s="50">
        <v>530.77331981292889</v>
      </c>
      <c r="J1018" s="50">
        <v>562.93503489088209</v>
      </c>
      <c r="K1018" s="50">
        <v>566.42093570563122</v>
      </c>
      <c r="L1018" s="50">
        <v>511.03140647450527</v>
      </c>
      <c r="M1018" s="50">
        <v>469.05233799532112</v>
      </c>
      <c r="N1018" s="50">
        <v>411.09657016091808</v>
      </c>
      <c r="O1018" s="306">
        <v>466.25963745476304</v>
      </c>
      <c r="P1018" s="50">
        <v>472.17015710693033</v>
      </c>
      <c r="Q1018" s="50">
        <v>482.78070880560796</v>
      </c>
      <c r="R1018" s="50">
        <v>493.86513904986822</v>
      </c>
      <c r="S1018" s="50">
        <v>499.57832208907513</v>
      </c>
      <c r="T1018" s="50">
        <v>501.21283563326813</v>
      </c>
      <c r="U1018" s="306">
        <v>465.49433075883513</v>
      </c>
      <c r="V1018" s="50">
        <v>471.5701838099028</v>
      </c>
      <c r="W1018" s="50">
        <v>482.34628756898866</v>
      </c>
      <c r="X1018" s="50">
        <v>493.60395684258555</v>
      </c>
      <c r="Y1018" s="50">
        <v>499.4995198757299</v>
      </c>
      <c r="Z1018" s="50">
        <v>501.31985268646713</v>
      </c>
    </row>
    <row r="1019" spans="1:27" x14ac:dyDescent="0.25">
      <c r="A1019" t="str">
        <f t="shared" si="24"/>
        <v>45. Groot- en detailhandel in en onderhoud en reparatie van motorvoertuigen en motorfietsen</v>
      </c>
      <c r="B1019">
        <v>45</v>
      </c>
      <c r="C1019" s="3" t="s">
        <v>166</v>
      </c>
      <c r="D1019" s="206"/>
      <c r="E1019" s="50">
        <v>373.09299581532184</v>
      </c>
      <c r="F1019" s="50">
        <v>350.70145995700415</v>
      </c>
      <c r="G1019" s="50">
        <v>321.43574366965527</v>
      </c>
      <c r="H1019" s="50">
        <v>360.6824271013794</v>
      </c>
      <c r="I1019" s="50">
        <v>399.39434904355301</v>
      </c>
      <c r="J1019" s="50">
        <v>444.5797726434995</v>
      </c>
      <c r="K1019" s="50">
        <v>479.13165972234333</v>
      </c>
      <c r="L1019" s="50">
        <v>459.15203351363226</v>
      </c>
      <c r="M1019" s="50">
        <v>417.52611950436562</v>
      </c>
      <c r="N1019" s="50">
        <v>351.97501801435646</v>
      </c>
      <c r="O1019" s="306">
        <v>390.14466767644745</v>
      </c>
      <c r="P1019" s="50">
        <v>376.99484137195441</v>
      </c>
      <c r="Q1019" s="50">
        <v>359.99592903857337</v>
      </c>
      <c r="R1019" s="50">
        <v>353.75477376733227</v>
      </c>
      <c r="S1019" s="50">
        <v>350.93746918612266</v>
      </c>
      <c r="T1019" s="50">
        <v>358.80731930086625</v>
      </c>
      <c r="U1019" s="306">
        <v>389.33741379137786</v>
      </c>
      <c r="V1019" s="50">
        <v>376.35448912761262</v>
      </c>
      <c r="W1019" s="50">
        <v>359.51789447721387</v>
      </c>
      <c r="X1019" s="50">
        <v>353.41620581077575</v>
      </c>
      <c r="Y1019" s="50">
        <v>350.73178024087412</v>
      </c>
      <c r="Z1019" s="50">
        <v>358.73016918742252</v>
      </c>
    </row>
    <row r="1020" spans="1:27" x14ac:dyDescent="0.25">
      <c r="A1020" t="str">
        <f t="shared" si="24"/>
        <v>45. Groot- en detailhandel in en onderhoud en reparatie van motorvoertuigen en motorfietsen</v>
      </c>
      <c r="B1020">
        <v>45</v>
      </c>
      <c r="C1020" s="3" t="s">
        <v>167</v>
      </c>
      <c r="D1020" s="206"/>
      <c r="E1020" s="50">
        <v>285.52970264280304</v>
      </c>
      <c r="F1020" s="50">
        <v>274.50638339353213</v>
      </c>
      <c r="G1020" s="50">
        <v>260.39862465630773</v>
      </c>
      <c r="H1020" s="50">
        <v>294.45606839009355</v>
      </c>
      <c r="I1020" s="50">
        <v>326.0654446207368</v>
      </c>
      <c r="J1020" s="50">
        <v>376.82781538605678</v>
      </c>
      <c r="K1020" s="50">
        <v>416.22612225542213</v>
      </c>
      <c r="L1020" s="50">
        <v>412.04271771629402</v>
      </c>
      <c r="M1020" s="50">
        <v>398.29127095332643</v>
      </c>
      <c r="N1020" s="50">
        <v>356.81355734073077</v>
      </c>
      <c r="O1020" s="306">
        <v>401.64847962804271</v>
      </c>
      <c r="P1020" s="50">
        <v>404.21620234877582</v>
      </c>
      <c r="Q1020" s="50">
        <v>406.69127174987437</v>
      </c>
      <c r="R1020" s="50">
        <v>401.94894761962126</v>
      </c>
      <c r="S1020" s="50">
        <v>392.82012411933528</v>
      </c>
      <c r="T1020" s="50">
        <v>380.81554180434171</v>
      </c>
      <c r="U1020" s="306">
        <v>400.85035159564785</v>
      </c>
      <c r="V1020" s="50">
        <v>403.56276407849401</v>
      </c>
      <c r="W1020" s="50">
        <v>406.18459771073589</v>
      </c>
      <c r="X1020" s="50">
        <v>401.59724439063547</v>
      </c>
      <c r="Y1020" s="50">
        <v>392.62213984649657</v>
      </c>
      <c r="Z1020" s="50">
        <v>380.76493812420807</v>
      </c>
    </row>
    <row r="1021" spans="1:27" x14ac:dyDescent="0.25">
      <c r="A1021" t="str">
        <f t="shared" si="24"/>
        <v>45. Groot- en detailhandel in en onderhoud en reparatie van motorvoertuigen en motorfietsen</v>
      </c>
      <c r="B1021">
        <v>45</v>
      </c>
      <c r="C1021" s="3" t="s">
        <v>168</v>
      </c>
      <c r="D1021" s="206"/>
      <c r="E1021" s="50">
        <v>226.01625764336467</v>
      </c>
      <c r="F1021" s="50">
        <v>232.50730639830823</v>
      </c>
      <c r="G1021" s="50">
        <v>239.03702907639232</v>
      </c>
      <c r="H1021" s="50">
        <v>272.76908944406858</v>
      </c>
      <c r="I1021" s="50">
        <v>306.00475232924617</v>
      </c>
      <c r="J1021" s="50">
        <v>375.40916406194879</v>
      </c>
      <c r="K1021" s="50">
        <v>400.74895770267199</v>
      </c>
      <c r="L1021" s="50">
        <v>418.28202333401686</v>
      </c>
      <c r="M1021" s="50">
        <v>406.95889965740247</v>
      </c>
      <c r="N1021" s="50">
        <v>409.27870265090678</v>
      </c>
      <c r="O1021" s="306">
        <v>463.17164447176151</v>
      </c>
      <c r="P1021" s="50">
        <v>485.40891467303129</v>
      </c>
      <c r="Q1021" s="50">
        <v>502.69008965235207</v>
      </c>
      <c r="R1021" s="50">
        <v>514.45153588894073</v>
      </c>
      <c r="S1021" s="50">
        <v>522.80311245733969</v>
      </c>
      <c r="T1021" s="50">
        <v>516.28546499710114</v>
      </c>
      <c r="U1021" s="306">
        <v>462.7993942724421</v>
      </c>
      <c r="V1021" s="50">
        <v>485.19888582103158</v>
      </c>
      <c r="W1021" s="50">
        <v>502.65915771226412</v>
      </c>
      <c r="X1021" s="50">
        <v>514.61089061731752</v>
      </c>
      <c r="Y1021" s="50">
        <v>523.15923745205669</v>
      </c>
      <c r="Z1021" s="50">
        <v>516.82898395904613</v>
      </c>
    </row>
    <row r="1022" spans="1:27" x14ac:dyDescent="0.25">
      <c r="A1022" t="str">
        <f t="shared" si="24"/>
        <v>45. Groot- en detailhandel in en onderhoud en reparatie van motorvoertuigen en motorfietsen</v>
      </c>
      <c r="B1022">
        <v>45</v>
      </c>
      <c r="C1022" s="3" t="s">
        <v>169</v>
      </c>
      <c r="D1022" s="206"/>
      <c r="E1022" s="50">
        <v>62.169725954493472</v>
      </c>
      <c r="F1022" s="50">
        <v>64.170068555263953</v>
      </c>
      <c r="G1022" s="50">
        <v>58.629844623795073</v>
      </c>
      <c r="H1022" s="50">
        <v>67.126832216340063</v>
      </c>
      <c r="I1022" s="50">
        <v>74.368414526205854</v>
      </c>
      <c r="J1022" s="50">
        <v>82.651592350359337</v>
      </c>
      <c r="K1022" s="50">
        <v>88.816614601525487</v>
      </c>
      <c r="L1022" s="50">
        <v>89.645942626695714</v>
      </c>
      <c r="M1022" s="50">
        <v>99.269988761432387</v>
      </c>
      <c r="N1022" s="50">
        <v>105.41101906783221</v>
      </c>
      <c r="O1022" s="306">
        <v>116.81421907501722</v>
      </c>
      <c r="P1022" s="50">
        <v>143.84787425774834</v>
      </c>
      <c r="Q1022" s="50">
        <v>150.44533628895684</v>
      </c>
      <c r="R1022" s="50">
        <v>159.57313381488197</v>
      </c>
      <c r="S1022" s="50">
        <v>172.85015988178975</v>
      </c>
      <c r="T1022" s="50">
        <v>183.95825332491353</v>
      </c>
      <c r="U1022" s="306">
        <v>116.70808731614333</v>
      </c>
      <c r="V1022" s="50">
        <v>143.77054496948134</v>
      </c>
      <c r="W1022" s="50">
        <v>150.42029251811002</v>
      </c>
      <c r="X1022" s="50">
        <v>159.60581218200724</v>
      </c>
      <c r="Y1022" s="50">
        <v>172.94975171852363</v>
      </c>
      <c r="Z1022" s="50">
        <v>184.13259066272607</v>
      </c>
    </row>
    <row r="1023" spans="1:27" x14ac:dyDescent="0.25">
      <c r="A1023" t="str">
        <f t="shared" si="24"/>
        <v>45. Groot- en detailhandel in en onderhoud en reparatie van motorvoertuigen en motorfietsen</v>
      </c>
      <c r="B1023">
        <v>45</v>
      </c>
      <c r="C1023" s="41" t="s">
        <v>26</v>
      </c>
      <c r="D1023" s="208"/>
      <c r="E1023" s="50">
        <v>573.71568624066117</v>
      </c>
      <c r="F1023" s="50">
        <v>571.18375834710434</v>
      </c>
      <c r="G1023" s="50">
        <v>558.06549835649514</v>
      </c>
      <c r="H1023" s="50">
        <v>634.3519900505022</v>
      </c>
      <c r="I1023" s="50">
        <v>706.43861147618884</v>
      </c>
      <c r="J1023" s="50">
        <v>834.88857179836486</v>
      </c>
      <c r="K1023" s="50">
        <v>905.7916945596196</v>
      </c>
      <c r="L1023" s="50">
        <v>919.9706836770066</v>
      </c>
      <c r="M1023" s="50">
        <v>904.52015937216129</v>
      </c>
      <c r="N1023" s="50">
        <v>871.50327905946972</v>
      </c>
      <c r="O1023" s="306">
        <v>981.63434317482142</v>
      </c>
      <c r="P1023" s="50">
        <v>1033.4729912795556</v>
      </c>
      <c r="Q1023" s="50">
        <v>1059.8266976911834</v>
      </c>
      <c r="R1023" s="50">
        <v>1075.9736173234439</v>
      </c>
      <c r="S1023" s="50">
        <v>1088.4733964584648</v>
      </c>
      <c r="T1023" s="50">
        <v>1081.0592601263563</v>
      </c>
      <c r="U1023" s="306">
        <v>980.35783318423319</v>
      </c>
      <c r="V1023" s="50">
        <v>1032.5321948690068</v>
      </c>
      <c r="W1023" s="50">
        <v>1059.26404794111</v>
      </c>
      <c r="X1023" s="50">
        <v>1075.8139471899601</v>
      </c>
      <c r="Y1023" s="50">
        <v>1088.7311290170769</v>
      </c>
      <c r="Z1023" s="50">
        <v>1081.7265127459802</v>
      </c>
      <c r="AA1023" s="8"/>
    </row>
    <row r="1024" spans="1:27" x14ac:dyDescent="0.25">
      <c r="A1024" t="str">
        <f t="shared" si="24"/>
        <v>45. Groot- en detailhandel in en onderhoud en reparatie van motorvoertuigen en motorfietsen</v>
      </c>
      <c r="B1024">
        <v>45</v>
      </c>
      <c r="C1024" s="41" t="s">
        <v>19</v>
      </c>
      <c r="D1024" s="208"/>
      <c r="E1024" s="50">
        <v>5871.3698083023492</v>
      </c>
      <c r="F1024" s="50">
        <v>5582.2055376274693</v>
      </c>
      <c r="G1024" s="50">
        <v>5280.1070370611196</v>
      </c>
      <c r="H1024" s="50">
        <v>5651.0456152137758</v>
      </c>
      <c r="I1024" s="50">
        <v>6021.798850641695</v>
      </c>
      <c r="J1024" s="50">
        <v>6523.9807777209071</v>
      </c>
      <c r="K1024" s="50">
        <v>6739.5479527527114</v>
      </c>
      <c r="L1024" s="50">
        <v>6427.6451022249248</v>
      </c>
      <c r="M1024" s="50">
        <v>6141.3103147285001</v>
      </c>
      <c r="N1024" s="50">
        <v>5790.694275502151</v>
      </c>
      <c r="O1024" s="306">
        <v>6517.3051692312374</v>
      </c>
      <c r="P1024" s="50">
        <v>6629.2547650979886</v>
      </c>
      <c r="Q1024" s="50">
        <v>6744.6271785937361</v>
      </c>
      <c r="R1024" s="50">
        <v>6858.324112681059</v>
      </c>
      <c r="S1024" s="50">
        <v>6974.8936316065574</v>
      </c>
      <c r="T1024" s="50">
        <v>7088.3118954529782</v>
      </c>
      <c r="U1024" s="306">
        <v>6510.0806682389411</v>
      </c>
      <c r="V1024" s="50">
        <v>6624.4002089152655</v>
      </c>
      <c r="W1024" s="50">
        <v>6742.22801463627</v>
      </c>
      <c r="X1024" s="50">
        <v>6858.4639546497719</v>
      </c>
      <c r="Y1024" s="50">
        <v>6977.6610167084573</v>
      </c>
      <c r="Z1024" s="50">
        <v>7093.7874059275146</v>
      </c>
    </row>
    <row r="1025" spans="1:26" x14ac:dyDescent="0.25">
      <c r="A1025" t="str">
        <f t="shared" si="24"/>
        <v>45. Groot- en detailhandel in en onderhoud en reparatie van motorvoertuigen en motorfietsen</v>
      </c>
      <c r="B1025">
        <v>45</v>
      </c>
      <c r="C1025" s="41" t="s">
        <v>20</v>
      </c>
      <c r="D1025" s="208"/>
      <c r="E1025" s="207">
        <v>9.7714111863538983E-2</v>
      </c>
      <c r="F1025" s="207">
        <v>0.10232223706149433</v>
      </c>
      <c r="G1025" s="207">
        <v>0.10569208056568329</v>
      </c>
      <c r="H1025" s="207">
        <v>0.11225391427432409</v>
      </c>
      <c r="I1025" s="207">
        <v>0.11731355181365935</v>
      </c>
      <c r="J1025" s="207">
        <v>0.12797226114605836</v>
      </c>
      <c r="K1025" s="207">
        <v>0.13439947321535958</v>
      </c>
      <c r="L1025" s="207">
        <v>0.14312717473442324</v>
      </c>
      <c r="M1025" s="207">
        <v>0.14728455541529642</v>
      </c>
      <c r="N1025" s="207">
        <v>0.15050065460136827</v>
      </c>
      <c r="O1025" s="307">
        <v>0.15061966835759083</v>
      </c>
      <c r="P1025" s="207">
        <v>0.15589580245439241</v>
      </c>
      <c r="Q1025" s="207">
        <v>0.15713643906884692</v>
      </c>
      <c r="R1025" s="207">
        <v>0.15688579303710157</v>
      </c>
      <c r="S1025" s="207">
        <v>0.1560559133871339</v>
      </c>
      <c r="T1025" s="207">
        <v>0.15251293623518963</v>
      </c>
      <c r="U1025" s="307">
        <v>0.15059073506833093</v>
      </c>
      <c r="V1025" s="207">
        <v>0.15586802764111413</v>
      </c>
      <c r="W1025" s="207">
        <v>0.15710890311653977</v>
      </c>
      <c r="X1025" s="207">
        <v>0.15685931344154694</v>
      </c>
      <c r="Y1025" s="207">
        <v>0.1560309574239907</v>
      </c>
      <c r="Z1025" s="207">
        <v>0.15248927700343795</v>
      </c>
    </row>
    <row r="1026" spans="1:26" x14ac:dyDescent="0.25">
      <c r="A1026" t="str">
        <f t="shared" si="24"/>
        <v>45. Groot- en detailhandel in en onderhoud en reparatie van motorvoertuigen en motorfietsen</v>
      </c>
      <c r="B1026">
        <v>45</v>
      </c>
      <c r="C1026" s="41" t="s">
        <v>29</v>
      </c>
      <c r="D1026" s="208"/>
      <c r="E1026" s="50">
        <v>5871.3698083023492</v>
      </c>
      <c r="F1026" s="50">
        <v>5582.2055376274693</v>
      </c>
      <c r="G1026" s="50">
        <v>5280.1070370611196</v>
      </c>
      <c r="H1026" s="50">
        <v>5651.0456152137758</v>
      </c>
      <c r="I1026" s="50">
        <v>6021.798850641695</v>
      </c>
      <c r="J1026" s="50">
        <v>6439.9807777209071</v>
      </c>
      <c r="K1026" s="50">
        <v>6185.5479527527114</v>
      </c>
      <c r="L1026" s="50">
        <v>6243.6451022249248</v>
      </c>
      <c r="M1026" s="50">
        <v>6141.3103147285001</v>
      </c>
      <c r="N1026" s="50">
        <v>5790.694275502151</v>
      </c>
      <c r="O1026" s="306">
        <v>6517.3051692312374</v>
      </c>
      <c r="P1026" s="50">
        <v>6629.2547650979886</v>
      </c>
      <c r="Q1026" s="50">
        <v>6744.6271785937361</v>
      </c>
      <c r="R1026" s="50">
        <v>6858.324112681059</v>
      </c>
      <c r="S1026" s="50">
        <v>6974.8936316065574</v>
      </c>
      <c r="T1026" s="50">
        <v>7088.3118954529782</v>
      </c>
      <c r="U1026" s="306">
        <v>6510.0806682389411</v>
      </c>
      <c r="V1026" s="50">
        <v>6624.4002089152655</v>
      </c>
      <c r="W1026" s="50">
        <v>6742.22801463627</v>
      </c>
      <c r="X1026" s="50">
        <v>6858.4639546497719</v>
      </c>
      <c r="Y1026" s="50">
        <v>6977.6610167084573</v>
      </c>
      <c r="Z1026" s="50">
        <v>7093.7874059275146</v>
      </c>
    </row>
    <row r="1027" spans="1:26" x14ac:dyDescent="0.25">
      <c r="A1027" t="str">
        <f t="shared" ref="A1027:A1090" si="25">VLOOKUP(B1027,$AT$3:$AU$70,2)</f>
        <v>46. Groothandel en handelsbemiddeling, met uitzondering van de handel in motorvoertuigen en motorfietsen</v>
      </c>
      <c r="B1027">
        <v>46</v>
      </c>
      <c r="C1027" s="41" t="s">
        <v>25</v>
      </c>
      <c r="D1027" s="50">
        <v>129326</v>
      </c>
      <c r="E1027" s="50">
        <v>128974</v>
      </c>
      <c r="F1027" s="50">
        <v>129850</v>
      </c>
      <c r="G1027" s="50">
        <v>131544</v>
      </c>
      <c r="H1027" s="50">
        <v>132910</v>
      </c>
      <c r="I1027" s="50">
        <v>133947</v>
      </c>
      <c r="J1027" s="50">
        <v>133297</v>
      </c>
      <c r="K1027" s="50">
        <v>132959</v>
      </c>
      <c r="L1027" s="50">
        <v>135108</v>
      </c>
      <c r="M1027" s="50">
        <v>136106</v>
      </c>
      <c r="N1027" s="50">
        <v>135848.93654262868</v>
      </c>
      <c r="O1027" s="306">
        <v>136519.05795584421</v>
      </c>
      <c r="P1027" s="50">
        <v>137192.48497247379</v>
      </c>
      <c r="Q1027" s="50">
        <v>137869.23389853869</v>
      </c>
      <c r="R1027" s="50">
        <v>138549.32112049524</v>
      </c>
      <c r="S1027" s="50">
        <v>139232.76310563117</v>
      </c>
      <c r="T1027" s="50">
        <v>139919.57640246517</v>
      </c>
      <c r="U1027" s="306">
        <v>136615.0550226582</v>
      </c>
      <c r="V1027" s="50">
        <v>137385.49401884616</v>
      </c>
      <c r="W1027" s="50">
        <v>138160.27789669257</v>
      </c>
      <c r="X1027" s="50">
        <v>138939.43115910664</v>
      </c>
      <c r="Y1027" s="50">
        <v>139722.97844718106</v>
      </c>
      <c r="Z1027" s="50">
        <v>140510.94454097209</v>
      </c>
    </row>
    <row r="1028" spans="1:26" x14ac:dyDescent="0.25">
      <c r="A1028" t="str">
        <f t="shared" si="25"/>
        <v>46. Groothandel en handelsbemiddeling, met uitzondering van de handel in motorvoertuigen en motorfietsen</v>
      </c>
      <c r="B1028">
        <v>46</v>
      </c>
      <c r="C1028" s="41" t="s">
        <v>154</v>
      </c>
      <c r="D1028" s="206"/>
      <c r="E1028" s="50">
        <v>-352</v>
      </c>
      <c r="F1028" s="50">
        <v>876</v>
      </c>
      <c r="G1028" s="50">
        <v>1694</v>
      </c>
      <c r="H1028" s="50">
        <v>1366</v>
      </c>
      <c r="I1028" s="50">
        <v>1037</v>
      </c>
      <c r="J1028" s="50">
        <v>-650</v>
      </c>
      <c r="K1028" s="50">
        <v>-338</v>
      </c>
      <c r="L1028" s="50">
        <v>2149</v>
      </c>
      <c r="M1028" s="50">
        <v>998</v>
      </c>
      <c r="N1028" s="50">
        <v>-257.06345737131778</v>
      </c>
      <c r="O1028" s="306">
        <v>670.12141321552917</v>
      </c>
      <c r="P1028" s="50">
        <v>673.42701662957552</v>
      </c>
      <c r="Q1028" s="50">
        <v>676.74892606490175</v>
      </c>
      <c r="R1028" s="50">
        <v>680.08722195654991</v>
      </c>
      <c r="S1028" s="50">
        <v>683.4419851359271</v>
      </c>
      <c r="T1028" s="50">
        <v>686.81329683400691</v>
      </c>
      <c r="U1028" s="306">
        <v>766.11848002951592</v>
      </c>
      <c r="V1028" s="50">
        <v>770.43899618796422</v>
      </c>
      <c r="W1028" s="50">
        <v>774.78387784640654</v>
      </c>
      <c r="X1028" s="50">
        <v>779.15326241406729</v>
      </c>
      <c r="Y1028" s="50">
        <v>783.54728807442007</v>
      </c>
      <c r="Z1028" s="50">
        <v>787.96609379103757</v>
      </c>
    </row>
    <row r="1029" spans="1:26" x14ac:dyDescent="0.25">
      <c r="A1029" t="str">
        <f t="shared" si="25"/>
        <v>46. Groothandel en handelsbemiddeling, met uitzondering van de handel in motorvoertuigen en motorfietsen</v>
      </c>
      <c r="B1029">
        <v>46</v>
      </c>
      <c r="C1029" s="41" t="s">
        <v>155</v>
      </c>
      <c r="D1029" s="206"/>
      <c r="E1029" s="207">
        <v>0.99727819618638169</v>
      </c>
      <c r="F1029" s="207">
        <v>1.0067920666180781</v>
      </c>
      <c r="G1029" s="207">
        <v>1.0130458221024259</v>
      </c>
      <c r="H1029" s="207">
        <v>1.0103843580855074</v>
      </c>
      <c r="I1029" s="207">
        <v>1.0078022722142803</v>
      </c>
      <c r="J1029" s="207">
        <v>0.99514733439345415</v>
      </c>
      <c r="K1029" s="207">
        <v>0.99746430902420913</v>
      </c>
      <c r="L1029" s="207">
        <v>1.0161628772779578</v>
      </c>
      <c r="M1029" s="207">
        <v>1.0073866832459959</v>
      </c>
      <c r="N1029" s="207">
        <v>0.99811129959464451</v>
      </c>
      <c r="O1029" s="307">
        <v>1.0049328425401789</v>
      </c>
      <c r="P1029" s="207">
        <v>1.0049328425401778</v>
      </c>
      <c r="Q1029" s="207">
        <v>1.0049328425401776</v>
      </c>
      <c r="R1029" s="207">
        <v>1.0049328425401787</v>
      </c>
      <c r="S1029" s="207">
        <v>1.0049328425401778</v>
      </c>
      <c r="T1029" s="207">
        <v>1.0049328425401782</v>
      </c>
      <c r="U1029" s="307">
        <v>1.0056394882398592</v>
      </c>
      <c r="V1029" s="207">
        <v>1.0056394882398589</v>
      </c>
      <c r="W1029" s="207">
        <v>1.0056394882398583</v>
      </c>
      <c r="X1029" s="207">
        <v>1.0056394882398592</v>
      </c>
      <c r="Y1029" s="207">
        <v>1.0056394882398585</v>
      </c>
      <c r="Z1029" s="207">
        <v>1.0056394882398596</v>
      </c>
    </row>
    <row r="1030" spans="1:26" x14ac:dyDescent="0.25">
      <c r="A1030" t="str">
        <f t="shared" si="25"/>
        <v>46. Groothandel en handelsbemiddeling, met uitzondering van de handel in motorvoertuigen en motorfietsen</v>
      </c>
      <c r="B1030">
        <v>46</v>
      </c>
      <c r="C1030" s="41" t="s">
        <v>8</v>
      </c>
      <c r="D1030" s="50">
        <v>348</v>
      </c>
      <c r="E1030" s="50">
        <v>288</v>
      </c>
      <c r="F1030" s="50">
        <v>271</v>
      </c>
      <c r="G1030" s="50">
        <v>302</v>
      </c>
      <c r="H1030" s="50">
        <v>300</v>
      </c>
      <c r="I1030" s="50">
        <v>326</v>
      </c>
      <c r="J1030" s="50">
        <v>252</v>
      </c>
      <c r="K1030" s="50">
        <v>281</v>
      </c>
      <c r="L1030" s="50">
        <v>331</v>
      </c>
      <c r="M1030" s="50">
        <v>313</v>
      </c>
      <c r="N1030" s="50">
        <v>281.74813074045147</v>
      </c>
      <c r="O1030" s="306">
        <v>289.96035135842112</v>
      </c>
      <c r="P1030" s="50">
        <v>306.4368488963637</v>
      </c>
      <c r="Q1030" s="50">
        <v>321.77159139141753</v>
      </c>
      <c r="R1030" s="50">
        <v>335.950091257819</v>
      </c>
      <c r="S1030" s="50">
        <v>349.58788193728083</v>
      </c>
      <c r="T1030" s="50">
        <v>351.77163536193729</v>
      </c>
      <c r="U1030" s="306">
        <v>290.16424481944694</v>
      </c>
      <c r="V1030" s="50">
        <v>306.86795912802609</v>
      </c>
      <c r="W1030" s="50">
        <v>322.45085599456939</v>
      </c>
      <c r="X1030" s="50">
        <v>336.89601796472869</v>
      </c>
      <c r="Y1030" s="50">
        <v>350.81872257509428</v>
      </c>
      <c r="Z1030" s="50">
        <v>353.25839327338991</v>
      </c>
    </row>
    <row r="1031" spans="1:26" x14ac:dyDescent="0.25">
      <c r="A1031" t="str">
        <f t="shared" si="25"/>
        <v>46. Groothandel en handelsbemiddeling, met uitzondering van de handel in motorvoertuigen en motorfietsen</v>
      </c>
      <c r="B1031">
        <v>46</v>
      </c>
      <c r="C1031" s="41" t="s">
        <v>9</v>
      </c>
      <c r="D1031" s="50">
        <v>6383</v>
      </c>
      <c r="E1031" s="50">
        <v>6174</v>
      </c>
      <c r="F1031" s="50">
        <v>6011</v>
      </c>
      <c r="G1031" s="50">
        <v>5810</v>
      </c>
      <c r="H1031" s="50">
        <v>5665</v>
      </c>
      <c r="I1031" s="50">
        <v>5613</v>
      </c>
      <c r="J1031" s="50">
        <v>5239</v>
      </c>
      <c r="K1031" s="50">
        <v>5138</v>
      </c>
      <c r="L1031" s="50">
        <v>5375</v>
      </c>
      <c r="M1031" s="50">
        <v>5380</v>
      </c>
      <c r="N1031" s="50">
        <v>5312.0560585952053</v>
      </c>
      <c r="O1031" s="306">
        <v>5466.8885899541892</v>
      </c>
      <c r="P1031" s="50">
        <v>5777.5351179039517</v>
      </c>
      <c r="Q1031" s="50">
        <v>6066.6550902841354</v>
      </c>
      <c r="R1031" s="50">
        <v>6333.9753593456262</v>
      </c>
      <c r="S1031" s="50">
        <v>6591.1011419170991</v>
      </c>
      <c r="T1031" s="50">
        <v>6632.2734491811725</v>
      </c>
      <c r="U1031" s="306">
        <v>5470.732780480329</v>
      </c>
      <c r="V1031" s="50">
        <v>5785.6632347152536</v>
      </c>
      <c r="W1031" s="50">
        <v>6079.461889183136</v>
      </c>
      <c r="X1031" s="50">
        <v>6351.8097835926328</v>
      </c>
      <c r="Y1031" s="50">
        <v>6614.3073099583162</v>
      </c>
      <c r="Z1031" s="50">
        <v>6660.3046604280435</v>
      </c>
    </row>
    <row r="1032" spans="1:26" x14ac:dyDescent="0.25">
      <c r="A1032" t="str">
        <f t="shared" si="25"/>
        <v>46. Groothandel en handelsbemiddeling, met uitzondering van de handel in motorvoertuigen en motorfietsen</v>
      </c>
      <c r="B1032">
        <v>46</v>
      </c>
      <c r="C1032" s="41" t="s">
        <v>10</v>
      </c>
      <c r="D1032" s="50">
        <v>14142</v>
      </c>
      <c r="E1032" s="50">
        <v>14163</v>
      </c>
      <c r="F1032" s="50">
        <v>14286</v>
      </c>
      <c r="G1032" s="50">
        <v>14596</v>
      </c>
      <c r="H1032" s="50">
        <v>14600</v>
      </c>
      <c r="I1032" s="50">
        <v>14556</v>
      </c>
      <c r="J1032" s="50">
        <v>14345</v>
      </c>
      <c r="K1032" s="50">
        <v>13804</v>
      </c>
      <c r="L1032" s="50">
        <v>13629</v>
      </c>
      <c r="M1032" s="50">
        <v>13322</v>
      </c>
      <c r="N1032" s="50">
        <v>13230.84357779604</v>
      </c>
      <c r="O1032" s="306">
        <v>13616.488040235443</v>
      </c>
      <c r="P1032" s="50">
        <v>14390.221520069179</v>
      </c>
      <c r="Q1032" s="50">
        <v>15110.338380204603</v>
      </c>
      <c r="R1032" s="50">
        <v>15776.158286115433</v>
      </c>
      <c r="S1032" s="50">
        <v>16416.586581957108</v>
      </c>
      <c r="T1032" s="50">
        <v>16519.13526576975</v>
      </c>
      <c r="U1032" s="306">
        <v>13626.062841964485</v>
      </c>
      <c r="V1032" s="50">
        <v>14410.466382119985</v>
      </c>
      <c r="W1032" s="50">
        <v>15142.236528698497</v>
      </c>
      <c r="X1032" s="50">
        <v>15820.578840964512</v>
      </c>
      <c r="Y1032" s="50">
        <v>16474.386645813101</v>
      </c>
      <c r="Z1032" s="50">
        <v>16588.953160613575</v>
      </c>
    </row>
    <row r="1033" spans="1:26" x14ac:dyDescent="0.25">
      <c r="A1033" t="str">
        <f t="shared" si="25"/>
        <v>46. Groothandel en handelsbemiddeling, met uitzondering van de handel in motorvoertuigen en motorfietsen</v>
      </c>
      <c r="B1033">
        <v>46</v>
      </c>
      <c r="C1033" s="41" t="s">
        <v>11</v>
      </c>
      <c r="D1033" s="50">
        <v>17512</v>
      </c>
      <c r="E1033" s="50">
        <v>16868</v>
      </c>
      <c r="F1033" s="50">
        <v>16344</v>
      </c>
      <c r="G1033" s="50">
        <v>16468</v>
      </c>
      <c r="H1033" s="50">
        <v>16492</v>
      </c>
      <c r="I1033" s="50">
        <v>16497</v>
      </c>
      <c r="J1033" s="50">
        <v>16424</v>
      </c>
      <c r="K1033" s="50">
        <v>16361</v>
      </c>
      <c r="L1033" s="50">
        <v>16845</v>
      </c>
      <c r="M1033" s="50">
        <v>16845</v>
      </c>
      <c r="N1033" s="50">
        <v>16600.731487354813</v>
      </c>
      <c r="O1033" s="306">
        <v>16128.13784580727</v>
      </c>
      <c r="P1033" s="50">
        <v>15752.843847831544</v>
      </c>
      <c r="Q1033" s="50">
        <v>15538.90732700911</v>
      </c>
      <c r="R1033" s="50">
        <v>15678.605835452694</v>
      </c>
      <c r="S1033" s="50">
        <v>16035.912576316421</v>
      </c>
      <c r="T1033" s="50">
        <v>16744.178123996509</v>
      </c>
      <c r="U1033" s="306">
        <v>16139.478782007334</v>
      </c>
      <c r="V1033" s="50">
        <v>15775.005713106682</v>
      </c>
      <c r="W1033" s="50">
        <v>15571.710190907823</v>
      </c>
      <c r="X1033" s="50">
        <v>15722.751714179312</v>
      </c>
      <c r="Y1033" s="50">
        <v>16092.372350476746</v>
      </c>
      <c r="Z1033" s="50">
        <v>16814.947159342424</v>
      </c>
    </row>
    <row r="1034" spans="1:26" x14ac:dyDescent="0.25">
      <c r="A1034" t="str">
        <f t="shared" si="25"/>
        <v>46. Groothandel en handelsbemiddeling, met uitzondering van de handel in motorvoertuigen en motorfietsen</v>
      </c>
      <c r="B1034">
        <v>46</v>
      </c>
      <c r="C1034" s="41" t="s">
        <v>12</v>
      </c>
      <c r="D1034" s="50">
        <v>17725</v>
      </c>
      <c r="E1034" s="50">
        <v>17739</v>
      </c>
      <c r="F1034" s="50">
        <v>17933</v>
      </c>
      <c r="G1034" s="50">
        <v>18021</v>
      </c>
      <c r="H1034" s="50">
        <v>18000</v>
      </c>
      <c r="I1034" s="50">
        <v>17885</v>
      </c>
      <c r="J1034" s="50">
        <v>17352</v>
      </c>
      <c r="K1034" s="50">
        <v>16805</v>
      </c>
      <c r="L1034" s="50">
        <v>16810</v>
      </c>
      <c r="M1034" s="50">
        <v>16808</v>
      </c>
      <c r="N1034" s="50">
        <v>16861.213695364004</v>
      </c>
      <c r="O1034" s="306">
        <v>16932.633790372798</v>
      </c>
      <c r="P1034" s="50">
        <v>17031.411310798656</v>
      </c>
      <c r="Q1034" s="50">
        <v>17147.623449761842</v>
      </c>
      <c r="R1034" s="50">
        <v>17001.788070467835</v>
      </c>
      <c r="S1034" s="50">
        <v>16755.245981760097</v>
      </c>
      <c r="T1034" s="50">
        <v>16278.253584191561</v>
      </c>
      <c r="U1034" s="306">
        <v>16944.540429648303</v>
      </c>
      <c r="V1034" s="50">
        <v>17055.371926834825</v>
      </c>
      <c r="W1034" s="50">
        <v>17183.82233726222</v>
      </c>
      <c r="X1034" s="50">
        <v>17049.659602042255</v>
      </c>
      <c r="Y1034" s="50">
        <v>16814.238408890706</v>
      </c>
      <c r="Z1034" s="50">
        <v>16347.053395967272</v>
      </c>
    </row>
    <row r="1035" spans="1:26" x14ac:dyDescent="0.25">
      <c r="A1035" t="str">
        <f t="shared" si="25"/>
        <v>46. Groothandel en handelsbemiddeling, met uitzondering van de handel in motorvoertuigen en motorfietsen</v>
      </c>
      <c r="B1035">
        <v>46</v>
      </c>
      <c r="C1035" s="41" t="s">
        <v>13</v>
      </c>
      <c r="D1035" s="50">
        <v>20240</v>
      </c>
      <c r="E1035" s="50">
        <v>19205</v>
      </c>
      <c r="F1035" s="50">
        <v>18279</v>
      </c>
      <c r="G1035" s="50">
        <v>17879</v>
      </c>
      <c r="H1035" s="50">
        <v>17634</v>
      </c>
      <c r="I1035" s="50">
        <v>17530</v>
      </c>
      <c r="J1035" s="50">
        <v>17639</v>
      </c>
      <c r="K1035" s="50">
        <v>17956</v>
      </c>
      <c r="L1035" s="50">
        <v>18006</v>
      </c>
      <c r="M1035" s="50">
        <v>17998</v>
      </c>
      <c r="N1035" s="50">
        <v>17890.118417000296</v>
      </c>
      <c r="O1035" s="306">
        <v>17620.177011855034</v>
      </c>
      <c r="P1035" s="50">
        <v>17280.793728291606</v>
      </c>
      <c r="Q1035" s="50">
        <v>17100.273805079461</v>
      </c>
      <c r="R1035" s="50">
        <v>16964.443685866627</v>
      </c>
      <c r="S1035" s="50">
        <v>17018.152677913244</v>
      </c>
      <c r="T1035" s="50">
        <v>17090.237529163598</v>
      </c>
      <c r="U1035" s="306">
        <v>17632.567115736576</v>
      </c>
      <c r="V1035" s="50">
        <v>17305.105187616253</v>
      </c>
      <c r="W1035" s="50">
        <v>17136.372736777448</v>
      </c>
      <c r="X1035" s="50">
        <v>17012.210067742722</v>
      </c>
      <c r="Y1035" s="50">
        <v>17078.070755680783</v>
      </c>
      <c r="Z1035" s="50">
        <v>17162.469179759733</v>
      </c>
    </row>
    <row r="1036" spans="1:26" x14ac:dyDescent="0.25">
      <c r="A1036" t="str">
        <f t="shared" si="25"/>
        <v>46. Groothandel en handelsbemiddeling, met uitzondering van de handel in motorvoertuigen en motorfietsen</v>
      </c>
      <c r="B1036">
        <v>46</v>
      </c>
      <c r="C1036" s="41" t="s">
        <v>14</v>
      </c>
      <c r="D1036" s="50">
        <v>20397</v>
      </c>
      <c r="E1036" s="50">
        <v>20320</v>
      </c>
      <c r="F1036" s="50">
        <v>20417</v>
      </c>
      <c r="G1036" s="50">
        <v>20173</v>
      </c>
      <c r="H1036" s="50">
        <v>20083</v>
      </c>
      <c r="I1036" s="50">
        <v>19526</v>
      </c>
      <c r="J1036" s="50">
        <v>18582</v>
      </c>
      <c r="K1036" s="50">
        <v>17771</v>
      </c>
      <c r="L1036" s="50">
        <v>17663</v>
      </c>
      <c r="M1036" s="50">
        <v>17473</v>
      </c>
      <c r="N1036" s="50">
        <v>17434.274552984214</v>
      </c>
      <c r="O1036" s="306">
        <v>17695.45546676185</v>
      </c>
      <c r="P1036" s="50">
        <v>18124.470535858476</v>
      </c>
      <c r="Q1036" s="50">
        <v>18134.913913351913</v>
      </c>
      <c r="R1036" s="50">
        <v>18165.519839256758</v>
      </c>
      <c r="S1036" s="50">
        <v>18056.634127718171</v>
      </c>
      <c r="T1036" s="50">
        <v>17784.180191136158</v>
      </c>
      <c r="U1036" s="306">
        <v>17707.89850472434</v>
      </c>
      <c r="V1036" s="50">
        <v>18149.968920663097</v>
      </c>
      <c r="W1036" s="50">
        <v>18173.196985668128</v>
      </c>
      <c r="X1036" s="50">
        <v>18216.668062781624</v>
      </c>
      <c r="Y1036" s="50">
        <v>18120.208525501588</v>
      </c>
      <c r="Z1036" s="50">
        <v>17859.344780716187</v>
      </c>
    </row>
    <row r="1037" spans="1:26" x14ac:dyDescent="0.25">
      <c r="A1037" t="str">
        <f t="shared" si="25"/>
        <v>46. Groothandel en handelsbemiddeling, met uitzondering van de handel in motorvoertuigen en motorfietsen</v>
      </c>
      <c r="B1037">
        <v>46</v>
      </c>
      <c r="C1037" s="41" t="s">
        <v>15</v>
      </c>
      <c r="D1037" s="50">
        <v>16909</v>
      </c>
      <c r="E1037" s="50">
        <v>17560</v>
      </c>
      <c r="F1037" s="50">
        <v>18422</v>
      </c>
      <c r="G1037" s="50">
        <v>18969</v>
      </c>
      <c r="H1037" s="50">
        <v>19394</v>
      </c>
      <c r="I1037" s="50">
        <v>19386</v>
      </c>
      <c r="J1037" s="50">
        <v>19421</v>
      </c>
      <c r="K1037" s="50">
        <v>19337</v>
      </c>
      <c r="L1037" s="50">
        <v>19266</v>
      </c>
      <c r="M1037" s="50">
        <v>19203</v>
      </c>
      <c r="N1037" s="50">
        <v>18784.606948916258</v>
      </c>
      <c r="O1037" s="306">
        <v>18069.439746459135</v>
      </c>
      <c r="P1037" s="50">
        <v>17381.652412978223</v>
      </c>
      <c r="Q1037" s="50">
        <v>17199.091042741253</v>
      </c>
      <c r="R1037" s="50">
        <v>16972.554168810282</v>
      </c>
      <c r="S1037" s="50">
        <v>16939.504908941457</v>
      </c>
      <c r="T1037" s="50">
        <v>17197.375777856258</v>
      </c>
      <c r="U1037" s="306">
        <v>18082.145761579712</v>
      </c>
      <c r="V1037" s="50">
        <v>17406.105765195571</v>
      </c>
      <c r="W1037" s="50">
        <v>17235.398579093973</v>
      </c>
      <c r="X1037" s="50">
        <v>17020.34338718091</v>
      </c>
      <c r="Y1037" s="50">
        <v>16999.146081029121</v>
      </c>
      <c r="Z1037" s="50">
        <v>17270.060246766465</v>
      </c>
    </row>
    <row r="1038" spans="1:26" x14ac:dyDescent="0.25">
      <c r="A1038" t="str">
        <f t="shared" si="25"/>
        <v>46. Groothandel en handelsbemiddeling, met uitzondering van de handel in motorvoertuigen en motorfietsen</v>
      </c>
      <c r="B1038">
        <v>46</v>
      </c>
      <c r="C1038" s="41" t="s">
        <v>16</v>
      </c>
      <c r="D1038" s="50">
        <v>10876</v>
      </c>
      <c r="E1038" s="50">
        <v>11626</v>
      </c>
      <c r="F1038" s="50">
        <v>12517</v>
      </c>
      <c r="G1038" s="50">
        <v>13439</v>
      </c>
      <c r="H1038" s="50">
        <v>14311</v>
      </c>
      <c r="I1038" s="50">
        <v>15406</v>
      </c>
      <c r="J1038" s="50">
        <v>16127</v>
      </c>
      <c r="K1038" s="50">
        <v>16824</v>
      </c>
      <c r="L1038" s="50">
        <v>17709</v>
      </c>
      <c r="M1038" s="50">
        <v>18179</v>
      </c>
      <c r="N1038" s="50">
        <v>18068.791842424554</v>
      </c>
      <c r="O1038" s="306">
        <v>18158.006359267136</v>
      </c>
      <c r="P1038" s="50">
        <v>18146.924185369855</v>
      </c>
      <c r="Q1038" s="50">
        <v>17826.970792408007</v>
      </c>
      <c r="R1038" s="50">
        <v>17614.635126087294</v>
      </c>
      <c r="S1038" s="50">
        <v>17220.323519518053</v>
      </c>
      <c r="T1038" s="50">
        <v>16565.805959997</v>
      </c>
      <c r="U1038" s="306">
        <v>18170.774652396176</v>
      </c>
      <c r="V1038" s="50">
        <v>18172.454159058379</v>
      </c>
      <c r="W1038" s="50">
        <v>17864.603792227339</v>
      </c>
      <c r="X1038" s="50">
        <v>17664.232236586224</v>
      </c>
      <c r="Y1038" s="50">
        <v>17280.953407106485</v>
      </c>
      <c r="Z1038" s="50">
        <v>16635.821107879176</v>
      </c>
    </row>
    <row r="1039" spans="1:26" x14ac:dyDescent="0.25">
      <c r="A1039" t="str">
        <f t="shared" si="25"/>
        <v>46. Groothandel en handelsbemiddeling, met uitzondering van de handel in motorvoertuigen en motorfietsen</v>
      </c>
      <c r="B1039">
        <v>46</v>
      </c>
      <c r="C1039" s="41" t="s">
        <v>17</v>
      </c>
      <c r="D1039" s="50">
        <v>3967</v>
      </c>
      <c r="E1039" s="50">
        <v>4176</v>
      </c>
      <c r="F1039" s="50">
        <v>4499</v>
      </c>
      <c r="G1039" s="50">
        <v>4956</v>
      </c>
      <c r="H1039" s="50">
        <v>5428</v>
      </c>
      <c r="I1039" s="50">
        <v>6164</v>
      </c>
      <c r="J1039" s="50">
        <v>6765</v>
      </c>
      <c r="K1039" s="50">
        <v>7408</v>
      </c>
      <c r="L1039" s="50">
        <v>8027</v>
      </c>
      <c r="M1039" s="50">
        <v>8934</v>
      </c>
      <c r="N1039" s="50">
        <v>9594.9617940673215</v>
      </c>
      <c r="O1039" s="306">
        <v>10030.315885254258</v>
      </c>
      <c r="P1039" s="50">
        <v>10298.162607453798</v>
      </c>
      <c r="Q1039" s="50">
        <v>10517.528512787299</v>
      </c>
      <c r="R1039" s="50">
        <v>10498.974959625351</v>
      </c>
      <c r="S1039" s="50">
        <v>10435.292585935806</v>
      </c>
      <c r="T1039" s="50">
        <v>10518.074350529887</v>
      </c>
      <c r="U1039" s="306">
        <v>10037.368973069399</v>
      </c>
      <c r="V1039" s="50">
        <v>10312.650562421968</v>
      </c>
      <c r="W1039" s="50">
        <v>10539.731171513264</v>
      </c>
      <c r="X1039" s="50">
        <v>10528.536674498846</v>
      </c>
      <c r="Y1039" s="50">
        <v>10472.033511024731</v>
      </c>
      <c r="Z1039" s="50">
        <v>10562.528845099387</v>
      </c>
    </row>
    <row r="1040" spans="1:26" x14ac:dyDescent="0.25">
      <c r="A1040" t="str">
        <f t="shared" si="25"/>
        <v>46. Groothandel en handelsbemiddeling, met uitzondering van de handel in motorvoertuigen en motorfietsen</v>
      </c>
      <c r="B1040">
        <v>46</v>
      </c>
      <c r="C1040" s="41" t="s">
        <v>156</v>
      </c>
      <c r="D1040" s="50">
        <v>827</v>
      </c>
      <c r="E1040" s="50">
        <v>855</v>
      </c>
      <c r="F1040" s="50">
        <v>871</v>
      </c>
      <c r="G1040" s="50">
        <v>931</v>
      </c>
      <c r="H1040" s="50">
        <v>1003</v>
      </c>
      <c r="I1040" s="50">
        <v>1058</v>
      </c>
      <c r="J1040" s="50">
        <v>1151</v>
      </c>
      <c r="K1040" s="50">
        <v>1274</v>
      </c>
      <c r="L1040" s="50">
        <v>1447</v>
      </c>
      <c r="M1040" s="50">
        <v>1651</v>
      </c>
      <c r="N1040" s="50">
        <v>1789.5900373855882</v>
      </c>
      <c r="O1040" s="306">
        <v>2511.5548685186704</v>
      </c>
      <c r="P1040" s="50">
        <v>2702.0328570221313</v>
      </c>
      <c r="Q1040" s="50">
        <v>2905.1599935196932</v>
      </c>
      <c r="R1040" s="50">
        <v>3206.7156982095175</v>
      </c>
      <c r="S1040" s="50">
        <v>3414.421121716462</v>
      </c>
      <c r="T1040" s="50">
        <v>4238.2905352813241</v>
      </c>
      <c r="U1040" s="306">
        <v>2513.3209362320763</v>
      </c>
      <c r="V1040" s="50">
        <v>2705.8342079861109</v>
      </c>
      <c r="W1040" s="50">
        <v>2911.292829366254</v>
      </c>
      <c r="X1040" s="50">
        <v>3215.7447715729058</v>
      </c>
      <c r="Y1040" s="50">
        <v>3426.4427291243946</v>
      </c>
      <c r="Z1040" s="50">
        <v>4256.2036111263478</v>
      </c>
    </row>
    <row r="1041" spans="1:26" x14ac:dyDescent="0.25">
      <c r="A1041" t="str">
        <f t="shared" si="25"/>
        <v>46. Groothandel en handelsbemiddeling, met uitzondering van de handel in motorvoertuigen en motorfietsen</v>
      </c>
      <c r="B1041">
        <v>46</v>
      </c>
      <c r="C1041" s="41" t="s">
        <v>6</v>
      </c>
      <c r="D1041" s="50">
        <v>15670</v>
      </c>
      <c r="E1041" s="50">
        <v>16657</v>
      </c>
      <c r="F1041" s="50">
        <v>17887</v>
      </c>
      <c r="G1041" s="50">
        <v>19326</v>
      </c>
      <c r="H1041" s="50">
        <v>20742</v>
      </c>
      <c r="I1041" s="50">
        <v>22628</v>
      </c>
      <c r="J1041" s="50">
        <v>24043</v>
      </c>
      <c r="K1041" s="50">
        <v>25506</v>
      </c>
      <c r="L1041" s="50">
        <v>27183</v>
      </c>
      <c r="M1041" s="50">
        <v>28764</v>
      </c>
      <c r="N1041" s="50">
        <v>29453.343673877465</v>
      </c>
      <c r="O1041" s="306">
        <v>30699.877113040064</v>
      </c>
      <c r="P1041" s="50">
        <v>31147.119649845787</v>
      </c>
      <c r="Q1041" s="50">
        <v>31249.659298715</v>
      </c>
      <c r="R1041" s="50">
        <v>31320.325783922162</v>
      </c>
      <c r="S1041" s="50">
        <v>31070.037227170324</v>
      </c>
      <c r="T1041" s="50">
        <v>31322.170845808214</v>
      </c>
      <c r="U1041" s="306">
        <v>30721.464561697652</v>
      </c>
      <c r="V1041" s="50">
        <v>31190.938929466458</v>
      </c>
      <c r="W1041" s="50">
        <v>31315.627793106858</v>
      </c>
      <c r="X1041" s="50">
        <v>31408.513682657976</v>
      </c>
      <c r="Y1041" s="50">
        <v>31179.429647255613</v>
      </c>
      <c r="Z1041" s="50">
        <v>31454.55356410491</v>
      </c>
    </row>
    <row r="1042" spans="1:26" x14ac:dyDescent="0.25">
      <c r="A1042" t="str">
        <f t="shared" si="25"/>
        <v>46. Groothandel en handelsbemiddeling, met uitzondering van de handel in motorvoertuigen en motorfietsen</v>
      </c>
      <c r="B1042">
        <v>46</v>
      </c>
      <c r="C1042" s="41" t="s">
        <v>157</v>
      </c>
      <c r="D1042" s="207">
        <v>1.0067705223348331</v>
      </c>
      <c r="E1042" s="206"/>
      <c r="F1042" s="206"/>
      <c r="G1042" s="206"/>
      <c r="H1042" s="206"/>
      <c r="I1042" s="206"/>
      <c r="J1042" s="206"/>
      <c r="K1042" s="206"/>
      <c r="L1042" s="206"/>
      <c r="M1042" s="206"/>
      <c r="N1042" s="206"/>
      <c r="O1042" s="308"/>
      <c r="P1042" s="206"/>
      <c r="Q1042" s="206"/>
      <c r="R1042" s="206"/>
      <c r="S1042" s="206"/>
      <c r="T1042" s="206"/>
      <c r="U1042" s="308"/>
      <c r="V1042" s="206"/>
      <c r="W1042" s="206"/>
      <c r="X1042" s="206"/>
      <c r="Y1042" s="206"/>
      <c r="Z1042" s="206"/>
    </row>
    <row r="1043" spans="1:26" x14ac:dyDescent="0.25">
      <c r="A1043" t="str">
        <f t="shared" si="25"/>
        <v>46. Groothandel en handelsbemiddeling, met uitzondering van de handel in motorvoertuigen en motorfietsen</v>
      </c>
      <c r="B1043">
        <v>46</v>
      </c>
      <c r="C1043" s="41" t="s">
        <v>158</v>
      </c>
      <c r="D1043" s="206"/>
      <c r="E1043" s="207">
        <v>4.7461630742257066E-3</v>
      </c>
      <c r="F1043" s="207">
        <v>-1.0772141622483744E-5</v>
      </c>
      <c r="G1043" s="207">
        <v>-3.1376498837963895E-3</v>
      </c>
      <c r="H1043" s="207">
        <v>-1.8069178753371551E-3</v>
      </c>
      <c r="I1043" s="207">
        <v>-5.1587493972360399E-4</v>
      </c>
      <c r="J1043" s="207">
        <v>5.811593970689477E-3</v>
      </c>
      <c r="K1043" s="207">
        <v>4.6531066553119893E-3</v>
      </c>
      <c r="L1043" s="207">
        <v>-4.6961774715623683E-3</v>
      </c>
      <c r="M1043" s="207">
        <v>-3.080804555813943E-4</v>
      </c>
      <c r="N1043" s="207">
        <v>4.3296113700942995E-3</v>
      </c>
      <c r="O1043" s="307">
        <v>9.1883989732710614E-4</v>
      </c>
      <c r="P1043" s="207">
        <v>9.1883989732766125E-4</v>
      </c>
      <c r="Q1043" s="207">
        <v>9.1883989732777227E-4</v>
      </c>
      <c r="R1043" s="207">
        <v>9.1883989732721716E-4</v>
      </c>
      <c r="S1043" s="207">
        <v>9.1883989732766125E-4</v>
      </c>
      <c r="T1043" s="207">
        <v>9.188398973274392E-4</v>
      </c>
      <c r="U1043" s="307">
        <v>5.6551704748697418E-4</v>
      </c>
      <c r="V1043" s="207">
        <v>5.655170474870852E-4</v>
      </c>
      <c r="W1043" s="207">
        <v>5.6551704748741827E-4</v>
      </c>
      <c r="X1043" s="207">
        <v>5.6551704748697418E-4</v>
      </c>
      <c r="Y1043" s="207">
        <v>5.6551704748730725E-4</v>
      </c>
      <c r="Z1043" s="207">
        <v>5.6551704748675213E-4</v>
      </c>
    </row>
    <row r="1044" spans="1:26" x14ac:dyDescent="0.25">
      <c r="A1044" t="str">
        <f t="shared" si="25"/>
        <v>46. Groothandel en handelsbemiddeling, met uitzondering van de handel in motorvoertuigen en motorfietsen</v>
      </c>
      <c r="B1044">
        <v>46</v>
      </c>
      <c r="C1044" s="41" t="s">
        <v>159</v>
      </c>
      <c r="D1044" s="208"/>
      <c r="E1044" s="50">
        <v>186.82522731850591</v>
      </c>
      <c r="F1044" s="50">
        <v>153.24398388694405</v>
      </c>
      <c r="G1044" s="50">
        <v>143.35094819215504</v>
      </c>
      <c r="H1044" s="50">
        <v>160.15090820319978</v>
      </c>
      <c r="I1044" s="50">
        <v>159.47761904280304</v>
      </c>
      <c r="J1044" s="50">
        <v>175.36176755797396</v>
      </c>
      <c r="K1044" s="50">
        <v>135.26378335790355</v>
      </c>
      <c r="L1044" s="50">
        <v>148.20270482531217</v>
      </c>
      <c r="M1044" s="50">
        <v>176.02575298481045</v>
      </c>
      <c r="N1044" s="50">
        <v>167.90495308296417</v>
      </c>
      <c r="O1044" s="306">
        <v>150.17929842430993</v>
      </c>
      <c r="P1044" s="50">
        <v>154.55663192310254</v>
      </c>
      <c r="Q1044" s="50">
        <v>163.33904632363519</v>
      </c>
      <c r="R1044" s="50">
        <v>171.51287471203395</v>
      </c>
      <c r="S1044" s="50">
        <v>179.07039481713426</v>
      </c>
      <c r="T1044" s="50">
        <v>186.33970244631561</v>
      </c>
      <c r="U1044" s="306">
        <v>150.07975037181959</v>
      </c>
      <c r="V1044" s="50">
        <v>154.56279093985077</v>
      </c>
      <c r="W1044" s="50">
        <v>163.46041615967218</v>
      </c>
      <c r="X1044" s="50">
        <v>171.76101167970066</v>
      </c>
      <c r="Y1044" s="50">
        <v>179.45556602107143</v>
      </c>
      <c r="Z1044" s="50">
        <v>186.87182119526841</v>
      </c>
    </row>
    <row r="1045" spans="1:26" x14ac:dyDescent="0.25">
      <c r="A1045" t="str">
        <f t="shared" si="25"/>
        <v>46. Groothandel en handelsbemiddeling, met uitzondering van de handel in motorvoertuigen en motorfietsen</v>
      </c>
      <c r="B1045">
        <v>46</v>
      </c>
      <c r="C1045" s="41" t="s">
        <v>160</v>
      </c>
      <c r="D1045" s="208"/>
      <c r="E1045" s="50">
        <v>1986.198175133311</v>
      </c>
      <c r="F1045" s="50">
        <v>1891.7943249779898</v>
      </c>
      <c r="G1045" s="50">
        <v>1823.0533316466835</v>
      </c>
      <c r="H1045" s="50">
        <v>1769.8243589693529</v>
      </c>
      <c r="I1045" s="50">
        <v>1732.9686624576836</v>
      </c>
      <c r="J1045" s="50">
        <v>1752.5775308979401</v>
      </c>
      <c r="K1045" s="50">
        <v>1629.7321608810348</v>
      </c>
      <c r="L1045" s="50">
        <v>1550.276766704842</v>
      </c>
      <c r="M1045" s="50">
        <v>1645.3722458747798</v>
      </c>
      <c r="N1045" s="50">
        <v>1671.8536067302869</v>
      </c>
      <c r="O1045" s="306">
        <v>1632.6215826882253</v>
      </c>
      <c r="P1045" s="50">
        <v>1680.208228915335</v>
      </c>
      <c r="Q1045" s="50">
        <v>1775.6831675311128</v>
      </c>
      <c r="R1045" s="50">
        <v>1864.54207671569</v>
      </c>
      <c r="S1045" s="50">
        <v>1946.7010065059085</v>
      </c>
      <c r="T1045" s="50">
        <v>2025.7267354254172</v>
      </c>
      <c r="U1045" s="306">
        <v>1630.7447119030919</v>
      </c>
      <c r="V1045" s="50">
        <v>1679.456777864368</v>
      </c>
      <c r="W1045" s="50">
        <v>1776.1370777700638</v>
      </c>
      <c r="X1045" s="50">
        <v>1866.3301399013455</v>
      </c>
      <c r="Y1045" s="50">
        <v>1949.9380468411853</v>
      </c>
      <c r="Z1045" s="50">
        <v>2030.5219955583352</v>
      </c>
    </row>
    <row r="1046" spans="1:26" x14ac:dyDescent="0.25">
      <c r="A1046" t="str">
        <f t="shared" si="25"/>
        <v>46. Groothandel en handelsbemiddeling, met uitzondering van de handel in motorvoertuigen en motorfietsen</v>
      </c>
      <c r="B1046">
        <v>46</v>
      </c>
      <c r="C1046" s="41" t="s">
        <v>161</v>
      </c>
      <c r="D1046" s="208"/>
      <c r="E1046" s="50">
        <v>3276.533741944646</v>
      </c>
      <c r="F1046" s="50">
        <v>3214.0267195206898</v>
      </c>
      <c r="G1046" s="50">
        <v>3197.2686828590413</v>
      </c>
      <c r="H1046" s="50">
        <v>3286.0713900856967</v>
      </c>
      <c r="I1046" s="50">
        <v>3305.8211572005425</v>
      </c>
      <c r="J1046" s="50">
        <v>3387.9610459675823</v>
      </c>
      <c r="K1046" s="50">
        <v>3322.2315409836474</v>
      </c>
      <c r="L1046" s="50">
        <v>3067.8810801516133</v>
      </c>
      <c r="M1046" s="50">
        <v>3088.7934386604147</v>
      </c>
      <c r="N1046" s="50">
        <v>3081.0001615115602</v>
      </c>
      <c r="O1046" s="306">
        <v>3014.7908867034507</v>
      </c>
      <c r="P1046" s="50">
        <v>3102.6641507197528</v>
      </c>
      <c r="Q1046" s="50">
        <v>3278.9676970525625</v>
      </c>
      <c r="R1046" s="50">
        <v>3443.05411637514</v>
      </c>
      <c r="S1046" s="50">
        <v>3594.768387103461</v>
      </c>
      <c r="T1046" s="50">
        <v>3740.6969047023426</v>
      </c>
      <c r="U1046" s="306">
        <v>3010.1161273447551</v>
      </c>
      <c r="V1046" s="50">
        <v>3100.031473551951</v>
      </c>
      <c r="W1046" s="50">
        <v>3278.489160900845</v>
      </c>
      <c r="X1046" s="50">
        <v>3444.9723565318413</v>
      </c>
      <c r="Y1046" s="50">
        <v>3599.3003192204055</v>
      </c>
      <c r="Z1046" s="50">
        <v>3748.046497495935</v>
      </c>
    </row>
    <row r="1047" spans="1:26" x14ac:dyDescent="0.25">
      <c r="A1047" t="str">
        <f t="shared" si="25"/>
        <v>46. Groothandel en handelsbemiddeling, met uitzondering van de handel in motorvoertuigen en motorfietsen</v>
      </c>
      <c r="B1047">
        <v>46</v>
      </c>
      <c r="C1047" s="41" t="s">
        <v>162</v>
      </c>
      <c r="D1047" s="208"/>
      <c r="E1047" s="50">
        <v>3213.9229004732756</v>
      </c>
      <c r="F1047" s="50">
        <v>3015.4915999896261</v>
      </c>
      <c r="G1047" s="50">
        <v>2870.7104537810592</v>
      </c>
      <c r="H1047" s="50">
        <v>2914.4046900693497</v>
      </c>
      <c r="I1047" s="50">
        <v>2939.9439415845272</v>
      </c>
      <c r="J1047" s="50">
        <v>3045.2195204603395</v>
      </c>
      <c r="K1047" s="50">
        <v>3012.7172853554939</v>
      </c>
      <c r="L1047" s="50">
        <v>2848.1973162300451</v>
      </c>
      <c r="M1047" s="50">
        <v>3006.3717324772842</v>
      </c>
      <c r="N1047" s="50">
        <v>3084.4936512807913</v>
      </c>
      <c r="O1047" s="306">
        <v>2983.1442598722024</v>
      </c>
      <c r="P1047" s="50">
        <v>2898.2193871273839</v>
      </c>
      <c r="Q1047" s="50">
        <v>2830.7792181999757</v>
      </c>
      <c r="R1047" s="50">
        <v>2792.3349180464102</v>
      </c>
      <c r="S1047" s="50">
        <v>2817.4386795218452</v>
      </c>
      <c r="T1047" s="50">
        <v>2881.6465461350203</v>
      </c>
      <c r="U1047" s="306">
        <v>2977.2788421136593</v>
      </c>
      <c r="V1047" s="50">
        <v>2894.5549018135125</v>
      </c>
      <c r="W1047" s="50">
        <v>2829.1880258186425</v>
      </c>
      <c r="X1047" s="50">
        <v>2792.7277374632604</v>
      </c>
      <c r="Y1047" s="50">
        <v>2819.816467370099</v>
      </c>
      <c r="Z1047" s="50">
        <v>2886.106540243999</v>
      </c>
    </row>
    <row r="1048" spans="1:26" x14ac:dyDescent="0.25">
      <c r="A1048" t="str">
        <f t="shared" si="25"/>
        <v>46. Groothandel en handelsbemiddeling, met uitzondering van de handel in motorvoertuigen en motorfietsen</v>
      </c>
      <c r="B1048">
        <v>46</v>
      </c>
      <c r="C1048" s="41" t="s">
        <v>163</v>
      </c>
      <c r="D1048" s="208"/>
      <c r="E1048" s="50">
        <v>2806.5293742261797</v>
      </c>
      <c r="F1048" s="50">
        <v>2724.3628232101992</v>
      </c>
      <c r="G1048" s="50">
        <v>2698.0831234366578</v>
      </c>
      <c r="H1048" s="50">
        <v>2735.3041554536253</v>
      </c>
      <c r="I1048" s="50">
        <v>2755.3554588276847</v>
      </c>
      <c r="J1048" s="50">
        <v>2850.9185804145791</v>
      </c>
      <c r="K1048" s="50">
        <v>2745.8548309469456</v>
      </c>
      <c r="L1048" s="50">
        <v>2502.1804873746296</v>
      </c>
      <c r="M1048" s="50">
        <v>2576.6888732169518</v>
      </c>
      <c r="N1048" s="50">
        <v>2654.3326312274039</v>
      </c>
      <c r="O1048" s="306">
        <v>2605.2264333472726</v>
      </c>
      <c r="P1048" s="50">
        <v>2616.2615535201699</v>
      </c>
      <c r="Q1048" s="50">
        <v>2631.5236699895636</v>
      </c>
      <c r="R1048" s="50">
        <v>2649.4796096848063</v>
      </c>
      <c r="S1048" s="50">
        <v>2626.94658258971</v>
      </c>
      <c r="T1048" s="50">
        <v>2588.8533599997663</v>
      </c>
      <c r="U1048" s="306">
        <v>2599.2689812726635</v>
      </c>
      <c r="V1048" s="50">
        <v>2612.114355256359</v>
      </c>
      <c r="W1048" s="50">
        <v>2629.1997725928486</v>
      </c>
      <c r="X1048" s="50">
        <v>2649.0012633685301</v>
      </c>
      <c r="Y1048" s="50">
        <v>2628.3191794805985</v>
      </c>
      <c r="Z1048" s="50">
        <v>2592.0274263512597</v>
      </c>
    </row>
    <row r="1049" spans="1:26" x14ac:dyDescent="0.25">
      <c r="A1049" t="str">
        <f t="shared" si="25"/>
        <v>46. Groothandel en handelsbemiddeling, met uitzondering van de handel in motorvoertuigen en motorfietsen</v>
      </c>
      <c r="B1049">
        <v>46</v>
      </c>
      <c r="C1049" s="41" t="s">
        <v>164</v>
      </c>
      <c r="D1049" s="208"/>
      <c r="E1049" s="50">
        <v>2714.6139959653269</v>
      </c>
      <c r="F1049" s="50">
        <v>2484.4415667149174</v>
      </c>
      <c r="G1049" s="50">
        <v>2307.4940177352851</v>
      </c>
      <c r="H1049" s="50">
        <v>2280.7912025537576</v>
      </c>
      <c r="I1049" s="50">
        <v>2272.3032535223228</v>
      </c>
      <c r="J1049" s="50">
        <v>2369.8224260098805</v>
      </c>
      <c r="K1049" s="50">
        <v>2364.1232159113856</v>
      </c>
      <c r="L1049" s="50">
        <v>2238.7344058650374</v>
      </c>
      <c r="M1049" s="50">
        <v>2323.9804259504986</v>
      </c>
      <c r="N1049" s="50">
        <v>2406.4170674183688</v>
      </c>
      <c r="O1049" s="306">
        <v>2330.9736879250981</v>
      </c>
      <c r="P1049" s="50">
        <v>2295.8019636240988</v>
      </c>
      <c r="Q1049" s="50">
        <v>2251.5823846549515</v>
      </c>
      <c r="R1049" s="50">
        <v>2228.061735917709</v>
      </c>
      <c r="S1049" s="50">
        <v>2210.3638970028001</v>
      </c>
      <c r="T1049" s="50">
        <v>2217.3618522061938</v>
      </c>
      <c r="U1049" s="306">
        <v>2324.652700302026</v>
      </c>
      <c r="V1049" s="50">
        <v>2291.1863299855481</v>
      </c>
      <c r="W1049" s="50">
        <v>2248.635730950522</v>
      </c>
      <c r="X1049" s="50">
        <v>2226.7105352459253</v>
      </c>
      <c r="Y1049" s="50">
        <v>2210.5767636788291</v>
      </c>
      <c r="Z1049" s="50">
        <v>2219.1347409090586</v>
      </c>
    </row>
    <row r="1050" spans="1:26" x14ac:dyDescent="0.25">
      <c r="A1050" t="str">
        <f t="shared" si="25"/>
        <v>46. Groothandel en handelsbemiddeling, met uitzondering van de handel in motorvoertuigen en motorfietsen</v>
      </c>
      <c r="B1050">
        <v>46</v>
      </c>
      <c r="C1050" s="41" t="s">
        <v>165</v>
      </c>
      <c r="D1050" s="208"/>
      <c r="E1050" s="50">
        <v>2387.4899944786976</v>
      </c>
      <c r="F1050" s="50">
        <v>2281.8161410708817</v>
      </c>
      <c r="G1050" s="50">
        <v>2228.8672060476906</v>
      </c>
      <c r="H1050" s="50">
        <v>2229.0752602743496</v>
      </c>
      <c r="I1050" s="50">
        <v>2245.0584595375522</v>
      </c>
      <c r="J1050" s="50">
        <v>2306.3421452439461</v>
      </c>
      <c r="K1050" s="50">
        <v>2173.3131885890421</v>
      </c>
      <c r="L1050" s="50">
        <v>1912.314138405784</v>
      </c>
      <c r="M1050" s="50">
        <v>1978.1993568201788</v>
      </c>
      <c r="N1050" s="50">
        <v>2037.9543553980382</v>
      </c>
      <c r="O1050" s="306">
        <v>1973.9733065374794</v>
      </c>
      <c r="P1050" s="50">
        <v>2003.5451794827775</v>
      </c>
      <c r="Q1050" s="50">
        <v>2052.1198587403183</v>
      </c>
      <c r="R1050" s="50">
        <v>2053.3022967212801</v>
      </c>
      <c r="S1050" s="50">
        <v>2056.7676133064101</v>
      </c>
      <c r="T1050" s="50">
        <v>2044.4391687022271</v>
      </c>
      <c r="U1050" s="306">
        <v>1967.8133789675237</v>
      </c>
      <c r="V1050" s="50">
        <v>1998.697421283357</v>
      </c>
      <c r="W1050" s="50">
        <v>2048.5940818118115</v>
      </c>
      <c r="X1050" s="50">
        <v>2051.2158425822627</v>
      </c>
      <c r="Y1050" s="50">
        <v>2056.1224400367309</v>
      </c>
      <c r="Z1050" s="50">
        <v>2045.2350143849217</v>
      </c>
    </row>
    <row r="1051" spans="1:26" x14ac:dyDescent="0.25">
      <c r="A1051" t="str">
        <f t="shared" si="25"/>
        <v>46. Groothandel en handelsbemiddeling, met uitzondering van de handel in motorvoertuigen en motorfietsen</v>
      </c>
      <c r="B1051">
        <v>46</v>
      </c>
      <c r="C1051" s="3" t="s">
        <v>166</v>
      </c>
      <c r="D1051" s="206"/>
      <c r="E1051" s="50">
        <v>1651.1713697963844</v>
      </c>
      <c r="F1051" s="50">
        <v>1631.2100269198074</v>
      </c>
      <c r="G1051" s="50">
        <v>1653.6808903473793</v>
      </c>
      <c r="H1051" s="50">
        <v>1728.0258933904825</v>
      </c>
      <c r="I1051" s="50">
        <v>1791.7807596868586</v>
      </c>
      <c r="J1051" s="50">
        <v>1913.7059647304659</v>
      </c>
      <c r="K1051" s="50">
        <v>1894.6620382251494</v>
      </c>
      <c r="L1051" s="50">
        <v>1705.68011044636</v>
      </c>
      <c r="M1051" s="50">
        <v>1783.9584121597718</v>
      </c>
      <c r="N1051" s="50">
        <v>1867.1824476131435</v>
      </c>
      <c r="O1051" s="306">
        <v>1762.4304609363351</v>
      </c>
      <c r="P1051" s="50">
        <v>1695.3312415754749</v>
      </c>
      <c r="Q1051" s="50">
        <v>1630.8008869894377</v>
      </c>
      <c r="R1051" s="50">
        <v>1613.67240936033</v>
      </c>
      <c r="S1051" s="50">
        <v>1592.4180127031707</v>
      </c>
      <c r="T1051" s="50">
        <v>1589.317227977534</v>
      </c>
      <c r="U1051" s="306">
        <v>1755.7934300760173</v>
      </c>
      <c r="V1051" s="50">
        <v>1690.1345243047667</v>
      </c>
      <c r="W1051" s="50">
        <v>1626.9452019331181</v>
      </c>
      <c r="X1051" s="50">
        <v>1610.9892356124394</v>
      </c>
      <c r="Y1051" s="50">
        <v>1590.888070116061</v>
      </c>
      <c r="Z1051" s="50">
        <v>1588.9067621771719</v>
      </c>
    </row>
    <row r="1052" spans="1:26" x14ac:dyDescent="0.25">
      <c r="A1052" t="str">
        <f t="shared" si="25"/>
        <v>46. Groothandel en handelsbemiddeling, met uitzondering van de handel in motorvoertuigen en motorfietsen</v>
      </c>
      <c r="B1052">
        <v>46</v>
      </c>
      <c r="C1052" s="3" t="s">
        <v>167</v>
      </c>
      <c r="D1052" s="206"/>
      <c r="E1052" s="50">
        <v>1038.180597741245</v>
      </c>
      <c r="F1052" s="50">
        <v>1054.4685476553298</v>
      </c>
      <c r="G1052" s="50">
        <v>1096.1423792146586</v>
      </c>
      <c r="H1052" s="50">
        <v>1194.7677399188058</v>
      </c>
      <c r="I1052" s="50">
        <v>1290.7672923232099</v>
      </c>
      <c r="J1052" s="50">
        <v>1487.0107816827212</v>
      </c>
      <c r="K1052" s="50">
        <v>1537.9198841131513</v>
      </c>
      <c r="L1052" s="50">
        <v>1447.0955728083334</v>
      </c>
      <c r="M1052" s="50">
        <v>1600.92656438689</v>
      </c>
      <c r="N1052" s="50">
        <v>1727.7240389665214</v>
      </c>
      <c r="O1052" s="306">
        <v>1655.6213851398995</v>
      </c>
      <c r="P1052" s="50">
        <v>1663.7960026371734</v>
      </c>
      <c r="Q1052" s="50">
        <v>1662.7805565432591</v>
      </c>
      <c r="R1052" s="50">
        <v>1633.4636169130106</v>
      </c>
      <c r="S1052" s="50">
        <v>1614.0075584751162</v>
      </c>
      <c r="T1052" s="50">
        <v>1577.8772663151187</v>
      </c>
      <c r="U1052" s="306">
        <v>1649.2372681129659</v>
      </c>
      <c r="V1052" s="50">
        <v>1658.5457958982718</v>
      </c>
      <c r="W1052" s="50">
        <v>1658.6990936396824</v>
      </c>
      <c r="X1052" s="50">
        <v>1630.5999101188422</v>
      </c>
      <c r="Y1052" s="50">
        <v>1612.3109044169175</v>
      </c>
      <c r="Z1052" s="50">
        <v>1577.3269533498242</v>
      </c>
    </row>
    <row r="1053" spans="1:26" x14ac:dyDescent="0.25">
      <c r="A1053" t="str">
        <f t="shared" si="25"/>
        <v>46. Groothandel en handelsbemiddeling, met uitzondering van de handel in motorvoertuigen en motorfietsen</v>
      </c>
      <c r="B1053">
        <v>46</v>
      </c>
      <c r="C1053" s="3" t="s">
        <v>168</v>
      </c>
      <c r="D1053" s="206"/>
      <c r="E1053" s="50">
        <v>846.40934715898857</v>
      </c>
      <c r="F1053" s="50">
        <v>871.13716451188145</v>
      </c>
      <c r="G1053" s="50">
        <v>924.44896418809242</v>
      </c>
      <c r="H1053" s="50">
        <v>1024.9478676730407</v>
      </c>
      <c r="I1053" s="50">
        <v>1129.5697313630787</v>
      </c>
      <c r="J1053" s="50">
        <v>1321.7342471998247</v>
      </c>
      <c r="K1053" s="50">
        <v>1442.7683138933685</v>
      </c>
      <c r="L1053" s="50">
        <v>1510.6411194958862</v>
      </c>
      <c r="M1053" s="50">
        <v>1672.0910012636775</v>
      </c>
      <c r="N1053" s="50">
        <v>1902.4597994519988</v>
      </c>
      <c r="O1053" s="306">
        <v>2010.4827651013466</v>
      </c>
      <c r="P1053" s="50">
        <v>2101.704795562056</v>
      </c>
      <c r="Q1053" s="50">
        <v>2157.828126767401</v>
      </c>
      <c r="R1053" s="50">
        <v>2203.7930176538348</v>
      </c>
      <c r="S1053" s="50">
        <v>2199.9053941630868</v>
      </c>
      <c r="T1053" s="50">
        <v>2186.5616917605657</v>
      </c>
      <c r="U1053" s="306">
        <v>2007.0926458561596</v>
      </c>
      <c r="V1053" s="50">
        <v>2099.6362343046389</v>
      </c>
      <c r="W1053" s="50">
        <v>2157.2201690182505</v>
      </c>
      <c r="X1053" s="50">
        <v>2204.721329554965</v>
      </c>
      <c r="Y1053" s="50">
        <v>2202.3796430413663</v>
      </c>
      <c r="Z1053" s="50">
        <v>2190.5602021399254</v>
      </c>
    </row>
    <row r="1054" spans="1:26" x14ac:dyDescent="0.25">
      <c r="A1054" t="str">
        <f t="shared" si="25"/>
        <v>46. Groothandel en handelsbemiddeling, met uitzondering van de handel in motorvoertuigen en motorfietsen</v>
      </c>
      <c r="B1054">
        <v>46</v>
      </c>
      <c r="C1054" s="3" t="s">
        <v>169</v>
      </c>
      <c r="D1054" s="206"/>
      <c r="E1054" s="50">
        <v>205.10532306065468</v>
      </c>
      <c r="F1054" s="50">
        <v>207.98245910491141</v>
      </c>
      <c r="G1054" s="50">
        <v>209.15101800162833</v>
      </c>
      <c r="H1054" s="50">
        <v>224.79757712503741</v>
      </c>
      <c r="I1054" s="50">
        <v>243.47748304230709</v>
      </c>
      <c r="J1054" s="50">
        <v>263.52315309302054</v>
      </c>
      <c r="K1054" s="50">
        <v>285.35386768796519</v>
      </c>
      <c r="L1054" s="50">
        <v>303.93682039288132</v>
      </c>
      <c r="M1054" s="50">
        <v>351.55882215017726</v>
      </c>
      <c r="N1054" s="50">
        <v>408.7788854377377</v>
      </c>
      <c r="O1054" s="306">
        <v>436.98916451968404</v>
      </c>
      <c r="P1054" s="50">
        <v>613.28138887199623</v>
      </c>
      <c r="Q1054" s="50">
        <v>659.79305652584549</v>
      </c>
      <c r="R1054" s="50">
        <v>709.39344310321974</v>
      </c>
      <c r="S1054" s="50">
        <v>783.02850627169039</v>
      </c>
      <c r="T1054" s="50">
        <v>833.74683705604377</v>
      </c>
      <c r="U1054" s="306">
        <v>436.35686146762947</v>
      </c>
      <c r="V1054" s="50">
        <v>612.8246205467758</v>
      </c>
      <c r="W1054" s="50">
        <v>659.76525236666407</v>
      </c>
      <c r="X1054" s="50">
        <v>709.86235690680644</v>
      </c>
      <c r="Y1054" s="50">
        <v>784.09706496491606</v>
      </c>
      <c r="Z1054" s="50">
        <v>835.47168013047587</v>
      </c>
    </row>
    <row r="1055" spans="1:26" x14ac:dyDescent="0.25">
      <c r="A1055" t="str">
        <f t="shared" si="25"/>
        <v>46. Groothandel en handelsbemiddeling, met uitzondering van de handel in motorvoertuigen en motorfietsen</v>
      </c>
      <c r="B1055">
        <v>46</v>
      </c>
      <c r="C1055" s="3" t="s">
        <v>26</v>
      </c>
      <c r="D1055" s="208"/>
      <c r="E1055" s="50">
        <v>2089.6952679608885</v>
      </c>
      <c r="F1055" s="50">
        <v>2133.5881712721225</v>
      </c>
      <c r="G1055" s="50">
        <v>2229.7423614043796</v>
      </c>
      <c r="H1055" s="50">
        <v>2444.5131847168841</v>
      </c>
      <c r="I1055" s="50">
        <v>2663.8145067285955</v>
      </c>
      <c r="J1055" s="50">
        <v>3072.2681819755662</v>
      </c>
      <c r="K1055" s="50">
        <v>3266.0420656944852</v>
      </c>
      <c r="L1055" s="50">
        <v>3261.6735126971007</v>
      </c>
      <c r="M1055" s="50">
        <v>3624.5763878007447</v>
      </c>
      <c r="N1055" s="50">
        <v>4038.962723856258</v>
      </c>
      <c r="O1055" s="306">
        <v>4103.0933147609303</v>
      </c>
      <c r="P1055" s="50">
        <v>4378.782187071226</v>
      </c>
      <c r="Q1055" s="50">
        <v>4480.4017398365058</v>
      </c>
      <c r="R1055" s="50">
        <v>4546.650077670065</v>
      </c>
      <c r="S1055" s="50">
        <v>4596.9414589098933</v>
      </c>
      <c r="T1055" s="50">
        <v>4598.1857951317279</v>
      </c>
      <c r="U1055" s="306">
        <v>4092.6867754367549</v>
      </c>
      <c r="V1055" s="50">
        <v>4371.0066507496867</v>
      </c>
      <c r="W1055" s="50">
        <v>4475.6845150245972</v>
      </c>
      <c r="X1055" s="50">
        <v>4545.183596580614</v>
      </c>
      <c r="Y1055" s="50">
        <v>4598.7876124231998</v>
      </c>
      <c r="Z1055" s="50">
        <v>4603.3588356202254</v>
      </c>
    </row>
    <row r="1056" spans="1:26" x14ac:dyDescent="0.25">
      <c r="A1056" t="str">
        <f t="shared" si="25"/>
        <v>46. Groothandel en handelsbemiddeling, met uitzondering van de handel in motorvoertuigen en motorfietsen</v>
      </c>
      <c r="B1056">
        <v>46</v>
      </c>
      <c r="C1056" s="3" t="s">
        <v>19</v>
      </c>
      <c r="D1056" s="208"/>
      <c r="E1056" s="50">
        <v>20312.980047297217</v>
      </c>
      <c r="F1056" s="50">
        <v>19529.97535756318</v>
      </c>
      <c r="G1056" s="50">
        <v>19152.251015450332</v>
      </c>
      <c r="H1056" s="50">
        <v>19548.1610437167</v>
      </c>
      <c r="I1056" s="50">
        <v>19866.523818588572</v>
      </c>
      <c r="J1056" s="50">
        <v>20874.177163258275</v>
      </c>
      <c r="K1056" s="50">
        <v>20543.940109945084</v>
      </c>
      <c r="L1056" s="50">
        <v>19235.140522700724</v>
      </c>
      <c r="M1056" s="50">
        <v>20203.966625945435</v>
      </c>
      <c r="N1056" s="50">
        <v>21010.10159811881</v>
      </c>
      <c r="O1056" s="306">
        <v>20556.433231195304</v>
      </c>
      <c r="P1056" s="50">
        <v>20825.370523959318</v>
      </c>
      <c r="Q1056" s="50">
        <v>21095.197669318066</v>
      </c>
      <c r="R1056" s="50">
        <v>21362.610115203464</v>
      </c>
      <c r="S1056" s="50">
        <v>21621.416032460336</v>
      </c>
      <c r="T1056" s="50">
        <v>21872.567292726544</v>
      </c>
      <c r="U1056" s="306">
        <v>20508.434697788311</v>
      </c>
      <c r="V1056" s="50">
        <v>20791.745225749401</v>
      </c>
      <c r="W1056" s="50">
        <v>21076.333982962125</v>
      </c>
      <c r="X1056" s="50">
        <v>21358.891718965922</v>
      </c>
      <c r="Y1056" s="50">
        <v>21633.204465188184</v>
      </c>
      <c r="Z1056" s="50">
        <v>21900.209633936174</v>
      </c>
    </row>
    <row r="1057" spans="1:26" x14ac:dyDescent="0.25">
      <c r="A1057" t="str">
        <f t="shared" si="25"/>
        <v>46. Groothandel en handelsbemiddeling, met uitzondering van de handel in motorvoertuigen en motorfietsen</v>
      </c>
      <c r="B1057">
        <v>46</v>
      </c>
      <c r="C1057" s="3" t="s">
        <v>20</v>
      </c>
      <c r="D1057" s="208"/>
      <c r="E1057" s="207">
        <v>0.10287487424765807</v>
      </c>
      <c r="F1057" s="207">
        <v>0.10924684400310157</v>
      </c>
      <c r="G1057" s="207">
        <v>0.11642194745701807</v>
      </c>
      <c r="H1057" s="207">
        <v>0.12505080039242952</v>
      </c>
      <c r="I1057" s="207">
        <v>0.13408558694280154</v>
      </c>
      <c r="J1057" s="207">
        <v>0.14718032514274265</v>
      </c>
      <c r="K1057" s="207">
        <v>0.15897836774326615</v>
      </c>
      <c r="L1057" s="207">
        <v>0.16956847852750406</v>
      </c>
      <c r="M1057" s="207">
        <v>0.17939924644035757</v>
      </c>
      <c r="N1057" s="207">
        <v>0.19223908580327362</v>
      </c>
      <c r="O1057" s="307">
        <v>0.19960142251401392</v>
      </c>
      <c r="P1057" s="207">
        <v>0.21026191020387819</v>
      </c>
      <c r="Q1057" s="207">
        <v>0.21238965427439588</v>
      </c>
      <c r="R1057" s="207">
        <v>0.21283214238106041</v>
      </c>
      <c r="S1057" s="207">
        <v>0.21261056408185675</v>
      </c>
      <c r="T1057" s="207">
        <v>0.21022615834679811</v>
      </c>
      <c r="U1057" s="307">
        <v>0.19956114816886159</v>
      </c>
      <c r="V1057" s="207">
        <v>0.21022798246567789</v>
      </c>
      <c r="W1057" s="207">
        <v>0.21235593052580637</v>
      </c>
      <c r="X1057" s="207">
        <v>0.2128005355514142</v>
      </c>
      <c r="Y1057" s="207">
        <v>0.21258004655868237</v>
      </c>
      <c r="Z1057" s="207">
        <v>0.21019702151558142</v>
      </c>
    </row>
    <row r="1058" spans="1:26" x14ac:dyDescent="0.25">
      <c r="A1058" t="str">
        <f t="shared" si="25"/>
        <v>46. Groothandel en handelsbemiddeling, met uitzondering van de handel in motorvoertuigen en motorfietsen</v>
      </c>
      <c r="B1058">
        <v>46</v>
      </c>
      <c r="C1058" s="3" t="s">
        <v>29</v>
      </c>
      <c r="D1058" s="208"/>
      <c r="E1058" s="50">
        <v>19960.980047297217</v>
      </c>
      <c r="F1058" s="50">
        <v>19529.97535756318</v>
      </c>
      <c r="G1058" s="50">
        <v>19152.251015450332</v>
      </c>
      <c r="H1058" s="50">
        <v>19548.1610437167</v>
      </c>
      <c r="I1058" s="50">
        <v>19866.523818588572</v>
      </c>
      <c r="J1058" s="50">
        <v>20224.177163258275</v>
      </c>
      <c r="K1058" s="50">
        <v>20205.940109945084</v>
      </c>
      <c r="L1058" s="50">
        <v>19235.140522700724</v>
      </c>
      <c r="M1058" s="50">
        <v>20203.966625945435</v>
      </c>
      <c r="N1058" s="50">
        <v>20753.038140747492</v>
      </c>
      <c r="O1058" s="306">
        <v>20556.433231195304</v>
      </c>
      <c r="P1058" s="50">
        <v>20825.370523959318</v>
      </c>
      <c r="Q1058" s="50">
        <v>21095.197669318066</v>
      </c>
      <c r="R1058" s="50">
        <v>21362.610115203464</v>
      </c>
      <c r="S1058" s="50">
        <v>21621.416032460336</v>
      </c>
      <c r="T1058" s="50">
        <v>21872.567292726544</v>
      </c>
      <c r="U1058" s="306">
        <v>20508.434697788311</v>
      </c>
      <c r="V1058" s="50">
        <v>20791.745225749401</v>
      </c>
      <c r="W1058" s="50">
        <v>21076.333982962125</v>
      </c>
      <c r="X1058" s="50">
        <v>21358.891718965922</v>
      </c>
      <c r="Y1058" s="50">
        <v>21633.204465188184</v>
      </c>
      <c r="Z1058" s="50">
        <v>21900.209633936174</v>
      </c>
    </row>
    <row r="1059" spans="1:26" x14ac:dyDescent="0.25">
      <c r="A1059" t="str">
        <f t="shared" si="25"/>
        <v>47. Detailhandel, met uitzondering van de handel in auto's en motorfietsen</v>
      </c>
      <c r="B1059">
        <v>47</v>
      </c>
      <c r="C1059" s="3" t="s">
        <v>25</v>
      </c>
      <c r="D1059" s="50">
        <v>137007</v>
      </c>
      <c r="E1059" s="50">
        <v>137990</v>
      </c>
      <c r="F1059" s="50">
        <v>139129</v>
      </c>
      <c r="G1059" s="50">
        <v>139997</v>
      </c>
      <c r="H1059" s="50">
        <v>140969</v>
      </c>
      <c r="I1059" s="50">
        <v>141272</v>
      </c>
      <c r="J1059" s="50">
        <v>139614</v>
      </c>
      <c r="K1059" s="50">
        <v>142869</v>
      </c>
      <c r="L1059" s="50">
        <v>144158</v>
      </c>
      <c r="M1059" s="50">
        <v>143076</v>
      </c>
      <c r="N1059" s="50">
        <v>139674.44179572063</v>
      </c>
      <c r="O1059" s="306">
        <v>139944.0257840773</v>
      </c>
      <c r="P1059" s="50">
        <v>140214.13009330194</v>
      </c>
      <c r="Q1059" s="50">
        <v>140484.7557276595</v>
      </c>
      <c r="R1059" s="50">
        <v>140755.90369335361</v>
      </c>
      <c r="S1059" s="50">
        <v>141027.5749985298</v>
      </c>
      <c r="T1059" s="50">
        <v>141299.77065327938</v>
      </c>
      <c r="U1059" s="306">
        <v>140029.66493381528</v>
      </c>
      <c r="V1059" s="50">
        <v>140385.791483273</v>
      </c>
      <c r="W1059" s="50">
        <v>140742.82374166942</v>
      </c>
      <c r="X1059" s="50">
        <v>141100.76401242372</v>
      </c>
      <c r="Y1059" s="50">
        <v>141459.61460481316</v>
      </c>
      <c r="Z1059" s="50">
        <v>141819.37783398762</v>
      </c>
    </row>
    <row r="1060" spans="1:26" x14ac:dyDescent="0.25">
      <c r="A1060" t="str">
        <f t="shared" si="25"/>
        <v>47. Detailhandel, met uitzondering van de handel in auto's en motorfietsen</v>
      </c>
      <c r="B1060">
        <v>47</v>
      </c>
      <c r="C1060" s="3" t="s">
        <v>154</v>
      </c>
      <c r="D1060" s="206"/>
      <c r="E1060" s="50">
        <v>983</v>
      </c>
      <c r="F1060" s="50">
        <v>1139</v>
      </c>
      <c r="G1060" s="50">
        <v>868</v>
      </c>
      <c r="H1060" s="50">
        <v>972</v>
      </c>
      <c r="I1060" s="50">
        <v>303</v>
      </c>
      <c r="J1060" s="50">
        <v>-1658</v>
      </c>
      <c r="K1060" s="50">
        <v>3255</v>
      </c>
      <c r="L1060" s="50">
        <v>1289</v>
      </c>
      <c r="M1060" s="50">
        <v>-1082</v>
      </c>
      <c r="N1060" s="50">
        <v>-3401.5582042793685</v>
      </c>
      <c r="O1060" s="306">
        <v>269.58398835666594</v>
      </c>
      <c r="P1060" s="50">
        <v>270.10430922464002</v>
      </c>
      <c r="Q1060" s="50">
        <v>270.62563435756601</v>
      </c>
      <c r="R1060" s="50">
        <v>271.14796569410828</v>
      </c>
      <c r="S1060" s="50">
        <v>271.6713051761908</v>
      </c>
      <c r="T1060" s="50">
        <v>272.19565474957926</v>
      </c>
      <c r="U1060" s="306">
        <v>355.22313809464686</v>
      </c>
      <c r="V1060" s="50">
        <v>356.12654945772374</v>
      </c>
      <c r="W1060" s="50">
        <v>357.03225839641527</v>
      </c>
      <c r="X1060" s="50">
        <v>357.94027075430495</v>
      </c>
      <c r="Y1060" s="50">
        <v>358.85059238944086</v>
      </c>
      <c r="Z1060" s="50">
        <v>359.76322917445214</v>
      </c>
    </row>
    <row r="1061" spans="1:26" x14ac:dyDescent="0.25">
      <c r="A1061" t="str">
        <f t="shared" si="25"/>
        <v>47. Detailhandel, met uitzondering van de handel in auto's en motorfietsen</v>
      </c>
      <c r="B1061">
        <v>47</v>
      </c>
      <c r="C1061" s="3" t="s">
        <v>155</v>
      </c>
      <c r="D1061" s="206"/>
      <c r="E1061" s="207">
        <v>1.0071748158853198</v>
      </c>
      <c r="F1061" s="207">
        <v>1.0082542213203856</v>
      </c>
      <c r="G1061" s="207">
        <v>1.006238814337773</v>
      </c>
      <c r="H1061" s="207">
        <v>1.0069430059215554</v>
      </c>
      <c r="I1061" s="207">
        <v>1.0021494087352538</v>
      </c>
      <c r="J1061" s="207">
        <v>0.98826377484568773</v>
      </c>
      <c r="K1061" s="207">
        <v>1.0233142808027849</v>
      </c>
      <c r="L1061" s="207">
        <v>1.0090222511531544</v>
      </c>
      <c r="M1061" s="207">
        <v>0.99249434648094448</v>
      </c>
      <c r="N1061" s="207">
        <v>0.97622551508094046</v>
      </c>
      <c r="O1061" s="307">
        <v>1.0019300881742628</v>
      </c>
      <c r="P1061" s="207">
        <v>1.0019300881742632</v>
      </c>
      <c r="Q1061" s="207">
        <v>1.0019300881742623</v>
      </c>
      <c r="R1061" s="207">
        <v>1.0019300881742625</v>
      </c>
      <c r="S1061" s="207">
        <v>1.0019300881742625</v>
      </c>
      <c r="T1061" s="207">
        <v>1.0019300881742625</v>
      </c>
      <c r="U1061" s="307">
        <v>1.0025432221781432</v>
      </c>
      <c r="V1061" s="207">
        <v>1.0025432221781438</v>
      </c>
      <c r="W1061" s="207">
        <v>1.002543222178143</v>
      </c>
      <c r="X1061" s="207">
        <v>1.0025432221781432</v>
      </c>
      <c r="Y1061" s="207">
        <v>1.0025432221781438</v>
      </c>
      <c r="Z1061" s="207">
        <v>1.0025432221781425</v>
      </c>
    </row>
    <row r="1062" spans="1:26" x14ac:dyDescent="0.25">
      <c r="A1062" t="str">
        <f t="shared" si="25"/>
        <v>47. Detailhandel, met uitzondering van de handel in auto's en motorfietsen</v>
      </c>
      <c r="B1062">
        <v>47</v>
      </c>
      <c r="C1062" s="3" t="s">
        <v>8</v>
      </c>
      <c r="D1062" s="50">
        <v>2342</v>
      </c>
      <c r="E1062" s="50">
        <v>2094</v>
      </c>
      <c r="F1062" s="50">
        <v>2051</v>
      </c>
      <c r="G1062" s="50">
        <v>1850</v>
      </c>
      <c r="H1062" s="50">
        <v>1838</v>
      </c>
      <c r="I1062" s="50">
        <v>1744</v>
      </c>
      <c r="J1062" s="50">
        <v>1623</v>
      </c>
      <c r="K1062" s="50">
        <v>1521</v>
      </c>
      <c r="L1062" s="50">
        <v>1743</v>
      </c>
      <c r="M1062" s="50">
        <v>1908</v>
      </c>
      <c r="N1062" s="50">
        <v>1462.6703151440615</v>
      </c>
      <c r="O1062" s="306">
        <v>1489.9204447313055</v>
      </c>
      <c r="P1062" s="50">
        <v>1513.0148728127529</v>
      </c>
      <c r="Q1062" s="50">
        <v>1535.2038810753786</v>
      </c>
      <c r="R1062" s="50">
        <v>1556.3584326394457</v>
      </c>
      <c r="S1062" s="50">
        <v>1576.3400146468211</v>
      </c>
      <c r="T1062" s="50">
        <v>1601.4719373188486</v>
      </c>
      <c r="U1062" s="306">
        <v>1490.8322058397159</v>
      </c>
      <c r="V1062" s="50">
        <v>1514.867227036545</v>
      </c>
      <c r="W1062" s="50">
        <v>1538.0240234789949</v>
      </c>
      <c r="X1062" s="50">
        <v>1560.1716031820947</v>
      </c>
      <c r="Y1062" s="50">
        <v>1581.1691505041447</v>
      </c>
      <c r="Z1062" s="50">
        <v>1607.361092796498</v>
      </c>
    </row>
    <row r="1063" spans="1:26" x14ac:dyDescent="0.25">
      <c r="A1063" t="str">
        <f t="shared" si="25"/>
        <v>47. Detailhandel, met uitzondering van de handel in auto's en motorfietsen</v>
      </c>
      <c r="B1063">
        <v>47</v>
      </c>
      <c r="C1063" s="3" t="s">
        <v>9</v>
      </c>
      <c r="D1063" s="50">
        <v>18089</v>
      </c>
      <c r="E1063" s="50">
        <v>18085</v>
      </c>
      <c r="F1063" s="50">
        <v>17247</v>
      </c>
      <c r="G1063" s="50">
        <v>16428</v>
      </c>
      <c r="H1063" s="50">
        <v>15663</v>
      </c>
      <c r="I1063" s="50">
        <v>14944</v>
      </c>
      <c r="J1063" s="50">
        <v>13914</v>
      </c>
      <c r="K1063" s="50">
        <v>14077</v>
      </c>
      <c r="L1063" s="50">
        <v>13287</v>
      </c>
      <c r="M1063" s="50">
        <v>12448</v>
      </c>
      <c r="N1063" s="50">
        <v>12050.733917363563</v>
      </c>
      <c r="O1063" s="306">
        <v>12275.24388209694</v>
      </c>
      <c r="P1063" s="50">
        <v>12465.515609704813</v>
      </c>
      <c r="Q1063" s="50">
        <v>12648.327711444053</v>
      </c>
      <c r="R1063" s="50">
        <v>12822.617070707227</v>
      </c>
      <c r="S1063" s="50">
        <v>12987.242499640708</v>
      </c>
      <c r="T1063" s="50">
        <v>13194.300857096012</v>
      </c>
      <c r="U1063" s="306">
        <v>12282.75575295389</v>
      </c>
      <c r="V1063" s="50">
        <v>12480.776894247545</v>
      </c>
      <c r="W1063" s="50">
        <v>12671.562465963363</v>
      </c>
      <c r="X1063" s="50">
        <v>12854.033243658316</v>
      </c>
      <c r="Y1063" s="50">
        <v>13027.029067170568</v>
      </c>
      <c r="Z1063" s="50">
        <v>13242.820776400002</v>
      </c>
    </row>
    <row r="1064" spans="1:26" x14ac:dyDescent="0.25">
      <c r="A1064" t="str">
        <f t="shared" si="25"/>
        <v>47. Detailhandel, met uitzondering van de handel in auto's en motorfietsen</v>
      </c>
      <c r="B1064">
        <v>47</v>
      </c>
      <c r="C1064" s="3" t="s">
        <v>10</v>
      </c>
      <c r="D1064" s="50">
        <v>19686</v>
      </c>
      <c r="E1064" s="50">
        <v>20591</v>
      </c>
      <c r="F1064" s="50">
        <v>21408</v>
      </c>
      <c r="G1064" s="50">
        <v>21931</v>
      </c>
      <c r="H1064" s="50">
        <v>22328</v>
      </c>
      <c r="I1064" s="50">
        <v>21787</v>
      </c>
      <c r="J1064" s="50">
        <v>21167</v>
      </c>
      <c r="K1064" s="50">
        <v>20995</v>
      </c>
      <c r="L1064" s="50">
        <v>20129</v>
      </c>
      <c r="M1064" s="50">
        <v>18862</v>
      </c>
      <c r="N1064" s="50">
        <v>16326.195688177417</v>
      </c>
      <c r="O1064" s="306">
        <v>16630.359205795339</v>
      </c>
      <c r="P1064" s="50">
        <v>16888.137153607946</v>
      </c>
      <c r="Q1064" s="50">
        <v>17135.808886103954</v>
      </c>
      <c r="R1064" s="50">
        <v>17371.934105132947</v>
      </c>
      <c r="S1064" s="50">
        <v>17594.966742518252</v>
      </c>
      <c r="T1064" s="50">
        <v>17875.487023346715</v>
      </c>
      <c r="U1064" s="306">
        <v>16640.536202021118</v>
      </c>
      <c r="V1064" s="50">
        <v>16908.812966351481</v>
      </c>
      <c r="W1064" s="50">
        <v>17167.287064250631</v>
      </c>
      <c r="X1064" s="50">
        <v>17414.496374857787</v>
      </c>
      <c r="Y1064" s="50">
        <v>17648.86912653135</v>
      </c>
      <c r="Z1064" s="50">
        <v>17941.221251881143</v>
      </c>
    </row>
    <row r="1065" spans="1:26" x14ac:dyDescent="0.25">
      <c r="A1065" t="str">
        <f t="shared" si="25"/>
        <v>47. Detailhandel, met uitzondering van de handel in auto's en motorfietsen</v>
      </c>
      <c r="B1065">
        <v>47</v>
      </c>
      <c r="C1065" s="3" t="s">
        <v>11</v>
      </c>
      <c r="D1065" s="50">
        <v>16414</v>
      </c>
      <c r="E1065" s="50">
        <v>16525</v>
      </c>
      <c r="F1065" s="50">
        <v>16872</v>
      </c>
      <c r="G1065" s="50">
        <v>16988</v>
      </c>
      <c r="H1065" s="50">
        <v>17246</v>
      </c>
      <c r="I1065" s="50">
        <v>17510</v>
      </c>
      <c r="J1065" s="50">
        <v>17706</v>
      </c>
      <c r="K1065" s="50">
        <v>18857</v>
      </c>
      <c r="L1065" s="50">
        <v>19111</v>
      </c>
      <c r="M1065" s="50">
        <v>18661</v>
      </c>
      <c r="N1065" s="50">
        <v>18806.405998780709</v>
      </c>
      <c r="O1065" s="306">
        <v>18097.706299418216</v>
      </c>
      <c r="P1065" s="50">
        <v>17236.61565054809</v>
      </c>
      <c r="Q1065" s="50">
        <v>16528.650705068798</v>
      </c>
      <c r="R1065" s="50">
        <v>15886.216850072251</v>
      </c>
      <c r="S1065" s="50">
        <v>15429.469882537191</v>
      </c>
      <c r="T1065" s="50">
        <v>15661.113158740318</v>
      </c>
      <c r="U1065" s="306">
        <v>18108.781242925146</v>
      </c>
      <c r="V1065" s="50">
        <v>17257.718098632336</v>
      </c>
      <c r="W1065" s="50">
        <v>16559.013544364978</v>
      </c>
      <c r="X1065" s="50">
        <v>15925.139024332653</v>
      </c>
      <c r="Y1065" s="50">
        <v>15476.738241886633</v>
      </c>
      <c r="Z1065" s="50">
        <v>15718.704383535254</v>
      </c>
    </row>
    <row r="1066" spans="1:26" x14ac:dyDescent="0.25">
      <c r="A1066" t="str">
        <f t="shared" si="25"/>
        <v>47. Detailhandel, met uitzondering van de handel in auto's en motorfietsen</v>
      </c>
      <c r="B1066">
        <v>47</v>
      </c>
      <c r="C1066" s="3" t="s">
        <v>12</v>
      </c>
      <c r="D1066" s="50">
        <v>14413</v>
      </c>
      <c r="E1066" s="50">
        <v>14399</v>
      </c>
      <c r="F1066" s="50">
        <v>14594</v>
      </c>
      <c r="G1066" s="50">
        <v>14834</v>
      </c>
      <c r="H1066" s="50">
        <v>14997</v>
      </c>
      <c r="I1066" s="50">
        <v>15315</v>
      </c>
      <c r="J1066" s="50">
        <v>15124</v>
      </c>
      <c r="K1066" s="50">
        <v>15601</v>
      </c>
      <c r="L1066" s="50">
        <v>15762</v>
      </c>
      <c r="M1066" s="50">
        <v>15810</v>
      </c>
      <c r="N1066" s="50">
        <v>16024.375714779899</v>
      </c>
      <c r="O1066" s="306">
        <v>16408.56969020197</v>
      </c>
      <c r="P1066" s="50">
        <v>16948.344775182581</v>
      </c>
      <c r="Q1066" s="50">
        <v>17413.435497470833</v>
      </c>
      <c r="R1066" s="50">
        <v>17687.546608144628</v>
      </c>
      <c r="S1066" s="50">
        <v>17825.367484868148</v>
      </c>
      <c r="T1066" s="50">
        <v>17153.637193691244</v>
      </c>
      <c r="U1066" s="306">
        <v>16418.610961694714</v>
      </c>
      <c r="V1066" s="50">
        <v>16969.094298928023</v>
      </c>
      <c r="W1066" s="50">
        <v>17445.423670797161</v>
      </c>
      <c r="X1066" s="50">
        <v>17730.882147236061</v>
      </c>
      <c r="Y1066" s="50">
        <v>17879.975704218858</v>
      </c>
      <c r="Z1066" s="50">
        <v>17216.71693557546</v>
      </c>
    </row>
    <row r="1067" spans="1:26" x14ac:dyDescent="0.25">
      <c r="A1067" t="str">
        <f t="shared" si="25"/>
        <v>47. Detailhandel, met uitzondering van de handel in auto's en motorfietsen</v>
      </c>
      <c r="B1067">
        <v>47</v>
      </c>
      <c r="C1067" s="3" t="s">
        <v>13</v>
      </c>
      <c r="D1067" s="50">
        <v>16806</v>
      </c>
      <c r="E1067" s="50">
        <v>16050</v>
      </c>
      <c r="F1067" s="50">
        <v>15232</v>
      </c>
      <c r="G1067" s="50">
        <v>14704</v>
      </c>
      <c r="H1067" s="50">
        <v>14294</v>
      </c>
      <c r="I1067" s="50">
        <v>14128</v>
      </c>
      <c r="J1067" s="50">
        <v>13838</v>
      </c>
      <c r="K1067" s="50">
        <v>14223</v>
      </c>
      <c r="L1067" s="50">
        <v>14670</v>
      </c>
      <c r="M1067" s="50">
        <v>14702</v>
      </c>
      <c r="N1067" s="50">
        <v>14778.793877099595</v>
      </c>
      <c r="O1067" s="306">
        <v>14838.577696460383</v>
      </c>
      <c r="P1067" s="50">
        <v>14822.781023524152</v>
      </c>
      <c r="Q1067" s="50">
        <v>14726.117794433549</v>
      </c>
      <c r="R1067" s="50">
        <v>14985.269378638153</v>
      </c>
      <c r="S1067" s="50">
        <v>15188.462157525875</v>
      </c>
      <c r="T1067" s="50">
        <v>15552.614606314593</v>
      </c>
      <c r="U1067" s="306">
        <v>14847.658206829627</v>
      </c>
      <c r="V1067" s="50">
        <v>14840.928261552463</v>
      </c>
      <c r="W1067" s="50">
        <v>14753.169412622312</v>
      </c>
      <c r="X1067" s="50">
        <v>15021.984178114899</v>
      </c>
      <c r="Y1067" s="50">
        <v>15234.992186923711</v>
      </c>
      <c r="Z1067" s="50">
        <v>15609.806845133295</v>
      </c>
    </row>
    <row r="1068" spans="1:26" x14ac:dyDescent="0.25">
      <c r="A1068" t="str">
        <f t="shared" si="25"/>
        <v>47. Detailhandel, met uitzondering van de handel in auto's en motorfietsen</v>
      </c>
      <c r="B1068">
        <v>47</v>
      </c>
      <c r="C1068" s="3" t="s">
        <v>14</v>
      </c>
      <c r="D1068" s="50">
        <v>18474</v>
      </c>
      <c r="E1068" s="50">
        <v>17921</v>
      </c>
      <c r="F1068" s="50">
        <v>17597</v>
      </c>
      <c r="G1068" s="50">
        <v>17198</v>
      </c>
      <c r="H1068" s="50">
        <v>16934</v>
      </c>
      <c r="I1068" s="50">
        <v>16374</v>
      </c>
      <c r="J1068" s="50">
        <v>15716</v>
      </c>
      <c r="K1068" s="50">
        <v>15271</v>
      </c>
      <c r="L1068" s="50">
        <v>14946</v>
      </c>
      <c r="M1068" s="50">
        <v>14332</v>
      </c>
      <c r="N1068" s="50">
        <v>13988.309454298515</v>
      </c>
      <c r="O1068" s="306">
        <v>13753.090713256257</v>
      </c>
      <c r="P1068" s="50">
        <v>13844.731187909116</v>
      </c>
      <c r="Q1068" s="50">
        <v>13952.97505420143</v>
      </c>
      <c r="R1068" s="50">
        <v>13935.068336795579</v>
      </c>
      <c r="S1068" s="50">
        <v>14007.856251720785</v>
      </c>
      <c r="T1068" s="50">
        <v>14064.521440690121</v>
      </c>
      <c r="U1068" s="306">
        <v>13761.506956738991</v>
      </c>
      <c r="V1068" s="50">
        <v>13861.681018842071</v>
      </c>
      <c r="W1068" s="50">
        <v>13978.606422837247</v>
      </c>
      <c r="X1068" s="50">
        <v>13969.210081381736</v>
      </c>
      <c r="Y1068" s="50">
        <v>14050.769481278408</v>
      </c>
      <c r="Z1068" s="50">
        <v>14116.241456228867</v>
      </c>
    </row>
    <row r="1069" spans="1:26" x14ac:dyDescent="0.25">
      <c r="A1069" t="str">
        <f t="shared" si="25"/>
        <v>47. Detailhandel, met uitzondering van de handel in auto's en motorfietsen</v>
      </c>
      <c r="B1069">
        <v>47</v>
      </c>
      <c r="C1069" s="3" t="s">
        <v>15</v>
      </c>
      <c r="D1069" s="50">
        <v>16279</v>
      </c>
      <c r="E1069" s="50">
        <v>16954</v>
      </c>
      <c r="F1069" s="50">
        <v>17477</v>
      </c>
      <c r="G1069" s="50">
        <v>17854</v>
      </c>
      <c r="H1069" s="50">
        <v>17911</v>
      </c>
      <c r="I1069" s="50">
        <v>17686</v>
      </c>
      <c r="J1069" s="50">
        <v>17165</v>
      </c>
      <c r="K1069" s="50">
        <v>17082</v>
      </c>
      <c r="L1069" s="50">
        <v>16980</v>
      </c>
      <c r="M1069" s="50">
        <v>16743</v>
      </c>
      <c r="N1069" s="50">
        <v>16299.529681345108</v>
      </c>
      <c r="O1069" s="306">
        <v>15828.984922230407</v>
      </c>
      <c r="P1069" s="50">
        <v>15018.157575906182</v>
      </c>
      <c r="Q1069" s="50">
        <v>14388.085544696707</v>
      </c>
      <c r="R1069" s="50">
        <v>13784.437909905831</v>
      </c>
      <c r="S1069" s="50">
        <v>13452.866431659335</v>
      </c>
      <c r="T1069" s="50">
        <v>13225.046957570037</v>
      </c>
      <c r="U1069" s="306">
        <v>15838.67151515469</v>
      </c>
      <c r="V1069" s="50">
        <v>15036.544009588506</v>
      </c>
      <c r="W1069" s="50">
        <v>14414.516203615483</v>
      </c>
      <c r="X1069" s="50">
        <v>13818.21060100495</v>
      </c>
      <c r="Y1069" s="50">
        <v>13494.079443487533</v>
      </c>
      <c r="Z1069" s="50">
        <v>13273.679940713515</v>
      </c>
    </row>
    <row r="1070" spans="1:26" x14ac:dyDescent="0.25">
      <c r="A1070" t="str">
        <f t="shared" si="25"/>
        <v>47. Detailhandel, met uitzondering van de handel in auto's en motorfietsen</v>
      </c>
      <c r="B1070">
        <v>47</v>
      </c>
      <c r="C1070" s="3" t="s">
        <v>16</v>
      </c>
      <c r="D1070" s="50">
        <v>10173</v>
      </c>
      <c r="E1070" s="50">
        <v>10941</v>
      </c>
      <c r="F1070" s="50">
        <v>11890</v>
      </c>
      <c r="G1070" s="50">
        <v>12946</v>
      </c>
      <c r="H1070" s="50">
        <v>13954</v>
      </c>
      <c r="I1070" s="50">
        <v>14927</v>
      </c>
      <c r="J1070" s="50">
        <v>15743</v>
      </c>
      <c r="K1070" s="50">
        <v>16411</v>
      </c>
      <c r="L1070" s="50">
        <v>17185</v>
      </c>
      <c r="M1070" s="50">
        <v>17162</v>
      </c>
      <c r="N1070" s="50">
        <v>16703.59167631984</v>
      </c>
      <c r="O1070" s="306">
        <v>16187.646412753511</v>
      </c>
      <c r="P1070" s="50">
        <v>16013.178057766701</v>
      </c>
      <c r="Q1070" s="50">
        <v>15690.232698262902</v>
      </c>
      <c r="R1070" s="50">
        <v>15507.592185521429</v>
      </c>
      <c r="S1070" s="50">
        <v>15080.827785982674</v>
      </c>
      <c r="T1070" s="50">
        <v>14625.132115847937</v>
      </c>
      <c r="U1070" s="306">
        <v>16197.552489610172</v>
      </c>
      <c r="V1070" s="50">
        <v>16032.782675371378</v>
      </c>
      <c r="W1070" s="50">
        <v>15719.055378494804</v>
      </c>
      <c r="X1070" s="50">
        <v>15545.586706879199</v>
      </c>
      <c r="Y1070" s="50">
        <v>15127.028076239038</v>
      </c>
      <c r="Z1070" s="50">
        <v>14678.913686979071</v>
      </c>
    </row>
    <row r="1071" spans="1:26" x14ac:dyDescent="0.25">
      <c r="A1071" t="str">
        <f t="shared" si="25"/>
        <v>47. Detailhandel, met uitzondering van de handel in auto's en motorfietsen</v>
      </c>
      <c r="B1071">
        <v>47</v>
      </c>
      <c r="C1071" s="3" t="s">
        <v>17</v>
      </c>
      <c r="D1071" s="50">
        <v>3444</v>
      </c>
      <c r="E1071" s="50">
        <v>3560</v>
      </c>
      <c r="F1071" s="50">
        <v>3826</v>
      </c>
      <c r="G1071" s="50">
        <v>4238</v>
      </c>
      <c r="H1071" s="50">
        <v>4624</v>
      </c>
      <c r="I1071" s="50">
        <v>5384</v>
      </c>
      <c r="J1071" s="50">
        <v>6080</v>
      </c>
      <c r="K1071" s="50">
        <v>6928</v>
      </c>
      <c r="L1071" s="50">
        <v>7894</v>
      </c>
      <c r="M1071" s="50">
        <v>9125</v>
      </c>
      <c r="N1071" s="50">
        <v>9597.7033622429517</v>
      </c>
      <c r="O1071" s="306">
        <v>9996.2437481097222</v>
      </c>
      <c r="P1071" s="50">
        <v>9990.5479211811326</v>
      </c>
      <c r="Q1071" s="50">
        <v>10017.091660338547</v>
      </c>
      <c r="R1071" s="50">
        <v>9691.1492208766267</v>
      </c>
      <c r="S1071" s="50">
        <v>9425.0496515252926</v>
      </c>
      <c r="T1071" s="50">
        <v>9144.1613918324565</v>
      </c>
      <c r="U1071" s="306">
        <v>10002.360978269176</v>
      </c>
      <c r="V1071" s="50">
        <v>10002.779151668257</v>
      </c>
      <c r="W1071" s="50">
        <v>10035.492880723987</v>
      </c>
      <c r="X1071" s="50">
        <v>9714.8931117172506</v>
      </c>
      <c r="Y1071" s="50">
        <v>9453.9234000860852</v>
      </c>
      <c r="Z1071" s="50">
        <v>9177.7875746548671</v>
      </c>
    </row>
    <row r="1072" spans="1:26" x14ac:dyDescent="0.25">
      <c r="A1072" t="str">
        <f t="shared" si="25"/>
        <v>47. Detailhandel, met uitzondering van de handel in auto's en motorfietsen</v>
      </c>
      <c r="B1072">
        <v>47</v>
      </c>
      <c r="C1072" s="3" t="s">
        <v>156</v>
      </c>
      <c r="D1072" s="50">
        <v>887</v>
      </c>
      <c r="E1072" s="50">
        <v>870</v>
      </c>
      <c r="F1072" s="50">
        <v>935</v>
      </c>
      <c r="G1072" s="50">
        <v>1026</v>
      </c>
      <c r="H1072" s="50">
        <v>1180</v>
      </c>
      <c r="I1072" s="50">
        <v>1473</v>
      </c>
      <c r="J1072" s="50">
        <v>1538</v>
      </c>
      <c r="K1072" s="50">
        <v>1903</v>
      </c>
      <c r="L1072" s="50">
        <v>2451</v>
      </c>
      <c r="M1072" s="50">
        <v>3323</v>
      </c>
      <c r="N1072" s="50">
        <v>3636.1321101690296</v>
      </c>
      <c r="O1072" s="306">
        <v>4437.6827690232703</v>
      </c>
      <c r="P1072" s="50">
        <v>5473.1062651584571</v>
      </c>
      <c r="Q1072" s="50">
        <v>6448.8262945633551</v>
      </c>
      <c r="R1072" s="50">
        <v>7527.7135949194844</v>
      </c>
      <c r="S1072" s="50">
        <v>8459.1260959047049</v>
      </c>
      <c r="T1072" s="50">
        <v>9202.2839708311003</v>
      </c>
      <c r="U1072" s="306">
        <v>4440.3984217781253</v>
      </c>
      <c r="V1072" s="50">
        <v>5479.8068810543809</v>
      </c>
      <c r="W1072" s="50">
        <v>6460.672674520476</v>
      </c>
      <c r="X1072" s="50">
        <v>7546.1569400588014</v>
      </c>
      <c r="Y1072" s="50">
        <v>8485.0407264868045</v>
      </c>
      <c r="Z1072" s="50">
        <v>9236.123890089666</v>
      </c>
    </row>
    <row r="1073" spans="1:26" x14ac:dyDescent="0.25">
      <c r="A1073" t="str">
        <f t="shared" si="25"/>
        <v>47. Detailhandel, met uitzondering van de handel in auto's en motorfietsen</v>
      </c>
      <c r="B1073">
        <v>47</v>
      </c>
      <c r="C1073" s="3" t="s">
        <v>6</v>
      </c>
      <c r="D1073" s="50">
        <v>14504</v>
      </c>
      <c r="E1073" s="50">
        <v>15371</v>
      </c>
      <c r="F1073" s="50">
        <v>16651</v>
      </c>
      <c r="G1073" s="50">
        <v>18210</v>
      </c>
      <c r="H1073" s="50">
        <v>19758</v>
      </c>
      <c r="I1073" s="50">
        <v>21784</v>
      </c>
      <c r="J1073" s="50">
        <v>23361</v>
      </c>
      <c r="K1073" s="50">
        <v>25242</v>
      </c>
      <c r="L1073" s="50">
        <v>27530</v>
      </c>
      <c r="M1073" s="50">
        <v>29610</v>
      </c>
      <c r="N1073" s="50">
        <v>29937.427148731822</v>
      </c>
      <c r="O1073" s="306">
        <v>30621.572929886504</v>
      </c>
      <c r="P1073" s="50">
        <v>31476.832244106292</v>
      </c>
      <c r="Q1073" s="50">
        <v>32156.150653164805</v>
      </c>
      <c r="R1073" s="50">
        <v>32726.455001317539</v>
      </c>
      <c r="S1073" s="50">
        <v>32965.003533412673</v>
      </c>
      <c r="T1073" s="50">
        <v>32971.577478511492</v>
      </c>
      <c r="U1073" s="306">
        <v>30640.311889657474</v>
      </c>
      <c r="V1073" s="50">
        <v>31515.368708094018</v>
      </c>
      <c r="W1073" s="50">
        <v>32215.220933739267</v>
      </c>
      <c r="X1073" s="50">
        <v>32806.636758655251</v>
      </c>
      <c r="Y1073" s="50">
        <v>33065.992202811925</v>
      </c>
      <c r="Z1073" s="50">
        <v>33092.825151723606</v>
      </c>
    </row>
    <row r="1074" spans="1:26" x14ac:dyDescent="0.25">
      <c r="A1074" t="str">
        <f t="shared" si="25"/>
        <v>47. Detailhandel, met uitzondering van de handel in auto's en motorfietsen</v>
      </c>
      <c r="B1074">
        <v>47</v>
      </c>
      <c r="C1074" s="3" t="s">
        <v>157</v>
      </c>
      <c r="D1074" s="207">
        <v>1.0040608403253075</v>
      </c>
      <c r="E1074" s="206"/>
      <c r="F1074" s="206"/>
      <c r="G1074" s="206"/>
      <c r="H1074" s="206"/>
      <c r="I1074" s="206"/>
      <c r="J1074" s="206"/>
      <c r="K1074" s="206"/>
      <c r="L1074" s="206"/>
      <c r="M1074" s="206"/>
      <c r="N1074" s="206"/>
      <c r="O1074" s="308"/>
      <c r="P1074" s="206"/>
      <c r="Q1074" s="206"/>
      <c r="R1074" s="206"/>
      <c r="S1074" s="206"/>
      <c r="T1074" s="206"/>
      <c r="U1074" s="308"/>
      <c r="V1074" s="206"/>
      <c r="W1074" s="206"/>
      <c r="X1074" s="206"/>
      <c r="Y1074" s="206"/>
      <c r="Z1074" s="206"/>
    </row>
    <row r="1075" spans="1:26" x14ac:dyDescent="0.25">
      <c r="A1075" t="str">
        <f t="shared" si="25"/>
        <v>47. Detailhandel, met uitzondering van de handel in auto's en motorfietsen</v>
      </c>
      <c r="B1075">
        <v>47</v>
      </c>
      <c r="C1075" s="3" t="s">
        <v>158</v>
      </c>
      <c r="D1075" s="206"/>
      <c r="E1075" s="207">
        <v>-1.5569877800061249E-3</v>
      </c>
      <c r="F1075" s="207">
        <v>-2.0966904975390221E-3</v>
      </c>
      <c r="G1075" s="207">
        <v>-1.0889870062327223E-3</v>
      </c>
      <c r="H1075" s="207">
        <v>-1.4410827981239382E-3</v>
      </c>
      <c r="I1075" s="207">
        <v>9.5571579502684578E-4</v>
      </c>
      <c r="J1075" s="207">
        <v>7.8985327398098937E-3</v>
      </c>
      <c r="K1075" s="207">
        <v>-9.626720238738673E-3</v>
      </c>
      <c r="L1075" s="207">
        <v>-2.480705413923423E-3</v>
      </c>
      <c r="M1075" s="207">
        <v>5.7832469221815175E-3</v>
      </c>
      <c r="N1075" s="207">
        <v>1.3917662622183524E-2</v>
      </c>
      <c r="O1075" s="307">
        <v>1.0653760755223729E-3</v>
      </c>
      <c r="P1075" s="207">
        <v>1.0653760755221509E-3</v>
      </c>
      <c r="Q1075" s="207">
        <v>1.0653760755225949E-3</v>
      </c>
      <c r="R1075" s="207">
        <v>1.0653760755224839E-3</v>
      </c>
      <c r="S1075" s="207">
        <v>1.0653760755224839E-3</v>
      </c>
      <c r="T1075" s="207">
        <v>1.0653760755224839E-3</v>
      </c>
      <c r="U1075" s="307">
        <v>7.5880907358216731E-4</v>
      </c>
      <c r="V1075" s="207">
        <v>7.5880907358183425E-4</v>
      </c>
      <c r="W1075" s="207">
        <v>7.5880907358227834E-4</v>
      </c>
      <c r="X1075" s="207">
        <v>7.5880907358216731E-4</v>
      </c>
      <c r="Y1075" s="207">
        <v>7.5880907358183425E-4</v>
      </c>
      <c r="Z1075" s="207">
        <v>7.5880907358250038E-4</v>
      </c>
    </row>
    <row r="1076" spans="1:26" x14ac:dyDescent="0.25">
      <c r="A1076" t="str">
        <f t="shared" si="25"/>
        <v>47. Detailhandel, met uitzondering van de handel in auto's en motorfietsen</v>
      </c>
      <c r="B1076">
        <v>47</v>
      </c>
      <c r="C1076" s="3" t="s">
        <v>159</v>
      </c>
      <c r="D1076" s="208"/>
      <c r="E1076" s="50">
        <v>1479.0211434133737</v>
      </c>
      <c r="F1076" s="50">
        <v>1321.2739079012899</v>
      </c>
      <c r="G1076" s="50">
        <v>1296.2085310476539</v>
      </c>
      <c r="H1076" s="50">
        <v>1168.5274538128704</v>
      </c>
      <c r="I1076" s="50">
        <v>1165.353132088836</v>
      </c>
      <c r="J1076" s="50">
        <v>1117.8622783898572</v>
      </c>
      <c r="K1076" s="50">
        <v>1011.8606874816059</v>
      </c>
      <c r="L1076" s="50">
        <v>959.13779197400459</v>
      </c>
      <c r="M1076" s="50">
        <v>1113.5343591326725</v>
      </c>
      <c r="N1076" s="50">
        <v>1234.4668548430043</v>
      </c>
      <c r="O1076" s="306">
        <v>927.54202521923833</v>
      </c>
      <c r="P1076" s="50">
        <v>944.82250197681094</v>
      </c>
      <c r="Q1076" s="50">
        <v>959.46767004521257</v>
      </c>
      <c r="R1076" s="50">
        <v>973.53867254552313</v>
      </c>
      <c r="S1076" s="50">
        <v>986.95368165398861</v>
      </c>
      <c r="T1076" s="50">
        <v>999.6248604222402</v>
      </c>
      <c r="U1076" s="306">
        <v>927.09361876589765</v>
      </c>
      <c r="V1076" s="50">
        <v>944.94364886905987</v>
      </c>
      <c r="W1076" s="50">
        <v>960.17791905816239</v>
      </c>
      <c r="X1076" s="50">
        <v>974.85553847148947</v>
      </c>
      <c r="Y1076" s="50">
        <v>988.89347962696434</v>
      </c>
      <c r="Z1076" s="50">
        <v>1002.2024884517532</v>
      </c>
    </row>
    <row r="1077" spans="1:26" x14ac:dyDescent="0.25">
      <c r="A1077" t="str">
        <f t="shared" si="25"/>
        <v>47. Detailhandel, met uitzondering van de handel in auto's en motorfietsen</v>
      </c>
      <c r="B1077">
        <v>47</v>
      </c>
      <c r="C1077" s="3" t="s">
        <v>160</v>
      </c>
      <c r="D1077" s="208"/>
      <c r="E1077" s="50">
        <v>7320.225673132376</v>
      </c>
      <c r="F1077" s="50">
        <v>7308.8464363069261</v>
      </c>
      <c r="G1077" s="50">
        <v>6987.5581583260919</v>
      </c>
      <c r="H1077" s="50">
        <v>6649.9591126501155</v>
      </c>
      <c r="I1077" s="50">
        <v>6377.832606245136</v>
      </c>
      <c r="J1077" s="50">
        <v>6188.8157348961395</v>
      </c>
      <c r="K1077" s="50">
        <v>5518.4115352588897</v>
      </c>
      <c r="L1077" s="50">
        <v>5683.6531815958806</v>
      </c>
      <c r="M1077" s="50">
        <v>5474.4902003902216</v>
      </c>
      <c r="N1077" s="50">
        <v>5230.0638608413074</v>
      </c>
      <c r="O1077" s="306">
        <v>4908.2718608221958</v>
      </c>
      <c r="P1077" s="50">
        <v>4999.7149173141497</v>
      </c>
      <c r="Q1077" s="50">
        <v>5077.2127172765386</v>
      </c>
      <c r="R1077" s="50">
        <v>5151.6722067099236</v>
      </c>
      <c r="S1077" s="50">
        <v>5222.6603775199646</v>
      </c>
      <c r="T1077" s="50">
        <v>5289.712423142325</v>
      </c>
      <c r="U1077" s="306">
        <v>4904.5775034539702</v>
      </c>
      <c r="V1077" s="50">
        <v>4999.009019654548</v>
      </c>
      <c r="W1077" s="50">
        <v>5079.6024541670977</v>
      </c>
      <c r="X1077" s="50">
        <v>5157.2510546123149</v>
      </c>
      <c r="Y1077" s="50">
        <v>5231.5155830184121</v>
      </c>
      <c r="Z1077" s="50">
        <v>5301.9238610542625</v>
      </c>
    </row>
    <row r="1078" spans="1:26" x14ac:dyDescent="0.25">
      <c r="A1078" t="str">
        <f t="shared" si="25"/>
        <v>47. Detailhandel, met uitzondering van de handel in auto's en motorfietsen</v>
      </c>
      <c r="B1078">
        <v>47</v>
      </c>
      <c r="C1078" s="3" t="s">
        <v>161</v>
      </c>
      <c r="D1078" s="208"/>
      <c r="E1078" s="50">
        <v>5389.929876855269</v>
      </c>
      <c r="F1078" s="50">
        <v>5626.6014024713331</v>
      </c>
      <c r="G1078" s="50">
        <v>5871.42395922986</v>
      </c>
      <c r="H1078" s="50">
        <v>6007.1417358553572</v>
      </c>
      <c r="I1078" s="50">
        <v>6169.400114509207</v>
      </c>
      <c r="J1078" s="50">
        <v>6171.1807582405208</v>
      </c>
      <c r="K1078" s="50">
        <v>5624.6083582637002</v>
      </c>
      <c r="L1078" s="50">
        <v>5728.9341803279422</v>
      </c>
      <c r="M1078" s="50">
        <v>5658.972680084823</v>
      </c>
      <c r="N1078" s="50">
        <v>5456.2055896686925</v>
      </c>
      <c r="O1078" s="306">
        <v>4512.845223596184</v>
      </c>
      <c r="P1078" s="50">
        <v>4596.9213245991996</v>
      </c>
      <c r="Q1078" s="50">
        <v>4668.1756451251431</v>
      </c>
      <c r="R1078" s="50">
        <v>4736.6364314811308</v>
      </c>
      <c r="S1078" s="50">
        <v>4801.9055601390246</v>
      </c>
      <c r="T1078" s="50">
        <v>4863.5556708907407</v>
      </c>
      <c r="U1078" s="306">
        <v>4507.84015073097</v>
      </c>
      <c r="V1078" s="50">
        <v>4594.6329845527571</v>
      </c>
      <c r="W1078" s="50">
        <v>4668.707116264437</v>
      </c>
      <c r="X1078" s="50">
        <v>4740.0746251861556</v>
      </c>
      <c r="Y1078" s="50">
        <v>4808.3318038500338</v>
      </c>
      <c r="Z1078" s="50">
        <v>4873.0446690153494</v>
      </c>
    </row>
    <row r="1079" spans="1:26" x14ac:dyDescent="0.25">
      <c r="A1079" t="str">
        <f t="shared" si="25"/>
        <v>47. Detailhandel, met uitzondering van de handel in auto's en motorfietsen</v>
      </c>
      <c r="B1079">
        <v>47</v>
      </c>
      <c r="C1079" s="3" t="s">
        <v>162</v>
      </c>
      <c r="D1079" s="208"/>
      <c r="E1079" s="50">
        <v>3417.5415073816503</v>
      </c>
      <c r="F1079" s="50">
        <v>3431.7341120859924</v>
      </c>
      <c r="G1079" s="50">
        <v>3520.7973100142376</v>
      </c>
      <c r="H1079" s="50">
        <v>3539.0224315926312</v>
      </c>
      <c r="I1079" s="50">
        <v>3634.1054296044972</v>
      </c>
      <c r="J1079" s="50">
        <v>3811.3046676681715</v>
      </c>
      <c r="K1079" s="50">
        <v>3543.6647722885264</v>
      </c>
      <c r="L1079" s="50">
        <v>3908.7773993514252</v>
      </c>
      <c r="M1079" s="50">
        <v>4119.3602384050055</v>
      </c>
      <c r="N1079" s="50">
        <v>4174.1594420928132</v>
      </c>
      <c r="O1079" s="306">
        <v>3964.9790588576902</v>
      </c>
      <c r="P1079" s="50">
        <v>3815.5629786575032</v>
      </c>
      <c r="Q1079" s="50">
        <v>3634.018116190457</v>
      </c>
      <c r="R1079" s="50">
        <v>3484.7569451079676</v>
      </c>
      <c r="S1079" s="50">
        <v>3349.311779140176</v>
      </c>
      <c r="T1079" s="50">
        <v>3253.0152213826391</v>
      </c>
      <c r="U1079" s="306">
        <v>3959.2136353533738</v>
      </c>
      <c r="V1079" s="50">
        <v>3812.3463686399677</v>
      </c>
      <c r="W1079" s="50">
        <v>3633.1765258933465</v>
      </c>
      <c r="X1079" s="50">
        <v>3486.0819349056683</v>
      </c>
      <c r="Y1079" s="50">
        <v>3352.6356696821131</v>
      </c>
      <c r="Z1079" s="50">
        <v>3258.2362138754952</v>
      </c>
    </row>
    <row r="1080" spans="1:26" x14ac:dyDescent="0.25">
      <c r="A1080" t="str">
        <f t="shared" si="25"/>
        <v>47. Detailhandel, met uitzondering van de handel in auto's en motorfietsen</v>
      </c>
      <c r="B1080">
        <v>47</v>
      </c>
      <c r="C1080" s="3" t="s">
        <v>163</v>
      </c>
      <c r="D1080" s="208"/>
      <c r="E1080" s="50">
        <v>2477.7390457213651</v>
      </c>
      <c r="F1080" s="50">
        <v>2467.5611260820688</v>
      </c>
      <c r="G1080" s="50">
        <v>2515.6847617228659</v>
      </c>
      <c r="H1080" s="50">
        <v>2551.8324965237707</v>
      </c>
      <c r="I1080" s="50">
        <v>2615.8175099769433</v>
      </c>
      <c r="J1080" s="50">
        <v>2777.6131759827058</v>
      </c>
      <c r="K1080" s="50">
        <v>2477.9204326571294</v>
      </c>
      <c r="L1080" s="50">
        <v>2667.5572246955817</v>
      </c>
      <c r="M1080" s="50">
        <v>2825.342435287916</v>
      </c>
      <c r="N1080" s="50">
        <v>2962.5515594890753</v>
      </c>
      <c r="O1080" s="306">
        <v>2796.7724126487078</v>
      </c>
      <c r="P1080" s="50">
        <v>2863.8267011084558</v>
      </c>
      <c r="Q1080" s="50">
        <v>2958.034930719336</v>
      </c>
      <c r="R1080" s="50">
        <v>3039.2083208486551</v>
      </c>
      <c r="S1080" s="50">
        <v>3087.0495850562761</v>
      </c>
      <c r="T1080" s="50">
        <v>3111.1037905222574</v>
      </c>
      <c r="U1080" s="306">
        <v>2791.8598678278645</v>
      </c>
      <c r="V1080" s="50">
        <v>2860.5458237699372</v>
      </c>
      <c r="W1080" s="50">
        <v>2956.4542300932007</v>
      </c>
      <c r="X1080" s="50">
        <v>3039.4431016011563</v>
      </c>
      <c r="Y1080" s="50">
        <v>3089.1773363998254</v>
      </c>
      <c r="Z1080" s="50">
        <v>3115.1532824024048</v>
      </c>
    </row>
    <row r="1081" spans="1:26" x14ac:dyDescent="0.25">
      <c r="A1081" t="str">
        <f t="shared" si="25"/>
        <v>47. Detailhandel, met uitzondering van de handel in auto's en motorfietsen</v>
      </c>
      <c r="B1081">
        <v>47</v>
      </c>
      <c r="C1081" s="3" t="s">
        <v>164</v>
      </c>
      <c r="D1081" s="208"/>
      <c r="E1081" s="50">
        <v>2502.7853024075453</v>
      </c>
      <c r="F1081" s="50">
        <v>2381.5379441576715</v>
      </c>
      <c r="G1081" s="50">
        <v>2275.5104589197431</v>
      </c>
      <c r="H1081" s="50">
        <v>2191.4552537987665</v>
      </c>
      <c r="I1081" s="50">
        <v>2164.6094988973232</v>
      </c>
      <c r="J1081" s="50">
        <v>2237.5594344617257</v>
      </c>
      <c r="K1081" s="50">
        <v>1949.1154653418312</v>
      </c>
      <c r="L1081" s="50">
        <v>2104.9814069193153</v>
      </c>
      <c r="M1081" s="50">
        <v>2292.3688776353401</v>
      </c>
      <c r="N1081" s="50">
        <v>2416.9614528998736</v>
      </c>
      <c r="O1081" s="306">
        <v>2239.6448252614491</v>
      </c>
      <c r="P1081" s="50">
        <v>2248.7047338560997</v>
      </c>
      <c r="Q1081" s="50">
        <v>2246.3108350648931</v>
      </c>
      <c r="R1081" s="50">
        <v>2231.6620550205812</v>
      </c>
      <c r="S1081" s="50">
        <v>2270.9350504591007</v>
      </c>
      <c r="T1081" s="50">
        <v>2301.7277971169688</v>
      </c>
      <c r="U1081" s="306">
        <v>2235.1141347302546</v>
      </c>
      <c r="V1081" s="50">
        <v>2245.5290331338888</v>
      </c>
      <c r="W1081" s="50">
        <v>2244.5112101680943</v>
      </c>
      <c r="X1081" s="50">
        <v>2231.2387438678907</v>
      </c>
      <c r="Y1081" s="50">
        <v>2271.8937314787281</v>
      </c>
      <c r="Z1081" s="50">
        <v>2304.1086209520299</v>
      </c>
    </row>
    <row r="1082" spans="1:26" x14ac:dyDescent="0.25">
      <c r="A1082" t="str">
        <f t="shared" si="25"/>
        <v>47. Detailhandel, met uitzondering van de handel in auto's en motorfietsen</v>
      </c>
      <c r="B1082">
        <v>47</v>
      </c>
      <c r="C1082" s="3" t="s">
        <v>165</v>
      </c>
      <c r="D1082" s="208"/>
      <c r="E1082" s="50">
        <v>2491.7981803153448</v>
      </c>
      <c r="F1082" s="50">
        <v>2407.5367777599295</v>
      </c>
      <c r="G1082" s="50">
        <v>2381.7426402650635</v>
      </c>
      <c r="H1082" s="50">
        <v>2321.6829032766614</v>
      </c>
      <c r="I1082" s="50">
        <v>2326.6310136170819</v>
      </c>
      <c r="J1082" s="50">
        <v>2363.3720246188063</v>
      </c>
      <c r="K1082" s="50">
        <v>1992.9714837169895</v>
      </c>
      <c r="L1082" s="50">
        <v>2045.6671034003255</v>
      </c>
      <c r="M1082" s="50">
        <v>2125.643902378391</v>
      </c>
      <c r="N1082" s="50">
        <v>2154.9022911815646</v>
      </c>
      <c r="O1082" s="306">
        <v>1923.4445917036205</v>
      </c>
      <c r="P1082" s="50">
        <v>1891.1011397087066</v>
      </c>
      <c r="Q1082" s="50">
        <v>1903.7020459102857</v>
      </c>
      <c r="R1082" s="50">
        <v>1918.5859802331029</v>
      </c>
      <c r="S1082" s="50">
        <v>1916.123739970119</v>
      </c>
      <c r="T1082" s="50">
        <v>1926.1323490705738</v>
      </c>
      <c r="U1082" s="306">
        <v>1919.1562376120044</v>
      </c>
      <c r="V1082" s="50">
        <v>1888.0395805692444</v>
      </c>
      <c r="W1082" s="50">
        <v>1901.7831767314717</v>
      </c>
      <c r="X1082" s="50">
        <v>1917.8250093164427</v>
      </c>
      <c r="Y1082" s="50">
        <v>1916.5358580166335</v>
      </c>
      <c r="Z1082" s="50">
        <v>1927.7255755131694</v>
      </c>
    </row>
    <row r="1083" spans="1:26" x14ac:dyDescent="0.25">
      <c r="A1083" t="str">
        <f t="shared" si="25"/>
        <v>47. Detailhandel, met uitzondering van de handel in auto's en motorfietsen</v>
      </c>
      <c r="B1083">
        <v>47</v>
      </c>
      <c r="C1083" s="3" t="s">
        <v>166</v>
      </c>
      <c r="D1083" s="206"/>
      <c r="E1083" s="50">
        <v>1784.1859625302584</v>
      </c>
      <c r="F1083" s="50">
        <v>1849.0161562334649</v>
      </c>
      <c r="G1083" s="50">
        <v>1923.6665685932867</v>
      </c>
      <c r="H1083" s="50">
        <v>1958.8760617547211</v>
      </c>
      <c r="I1083" s="50">
        <v>2008.0589544203851</v>
      </c>
      <c r="J1083" s="50">
        <v>2105.6241520760159</v>
      </c>
      <c r="K1083" s="50">
        <v>1742.7750164739894</v>
      </c>
      <c r="L1083" s="50">
        <v>1856.4161909472923</v>
      </c>
      <c r="M1083" s="50">
        <v>1985.6530734281569</v>
      </c>
      <c r="N1083" s="50">
        <v>2094.1326497687633</v>
      </c>
      <c r="O1083" s="306">
        <v>1829.1793226413713</v>
      </c>
      <c r="P1083" s="50">
        <v>1776.373458878626</v>
      </c>
      <c r="Q1083" s="50">
        <v>1685.380120719562</v>
      </c>
      <c r="R1083" s="50">
        <v>1614.6716552733408</v>
      </c>
      <c r="S1083" s="50">
        <v>1546.9286103323216</v>
      </c>
      <c r="T1083" s="50">
        <v>1509.7187212224369</v>
      </c>
      <c r="U1083" s="306">
        <v>1824.1824246939259</v>
      </c>
      <c r="V1083" s="50">
        <v>1772.6049016931556</v>
      </c>
      <c r="W1083" s="50">
        <v>1682.8337900952565</v>
      </c>
      <c r="X1083" s="50">
        <v>1613.2187635570615</v>
      </c>
      <c r="Y1083" s="50">
        <v>1546.4824698544469</v>
      </c>
      <c r="Z1083" s="50">
        <v>1510.2069224982836</v>
      </c>
    </row>
    <row r="1084" spans="1:26" x14ac:dyDescent="0.25">
      <c r="A1084" t="str">
        <f t="shared" si="25"/>
        <v>47. Detailhandel, met uitzondering van de handel in auto's en motorfietsen</v>
      </c>
      <c r="B1084">
        <v>47</v>
      </c>
      <c r="C1084" s="3" t="s">
        <v>167</v>
      </c>
      <c r="D1084" s="206"/>
      <c r="E1084" s="50">
        <v>1108.9429881333956</v>
      </c>
      <c r="F1084" s="50">
        <v>1186.7565922851056</v>
      </c>
      <c r="G1084" s="50">
        <v>1301.6750304196755</v>
      </c>
      <c r="H1084" s="50">
        <v>1412.7239330432831</v>
      </c>
      <c r="I1084" s="50">
        <v>1556.166213038158</v>
      </c>
      <c r="J1084" s="50">
        <v>1768.311726515326</v>
      </c>
      <c r="K1084" s="50">
        <v>1589.0782709264581</v>
      </c>
      <c r="L1084" s="50">
        <v>1773.7785852599409</v>
      </c>
      <c r="M1084" s="50">
        <v>1999.4521910069918</v>
      </c>
      <c r="N1084" s="50">
        <v>2136.3790134428523</v>
      </c>
      <c r="O1084" s="306">
        <v>1864.6355762941255</v>
      </c>
      <c r="P1084" s="50">
        <v>1807.0401852842892</v>
      </c>
      <c r="Q1084" s="50">
        <v>1787.5641403743195</v>
      </c>
      <c r="R1084" s="50">
        <v>1751.513486227667</v>
      </c>
      <c r="S1084" s="50">
        <v>1731.1251766754676</v>
      </c>
      <c r="T1084" s="50">
        <v>1683.4851183277838</v>
      </c>
      <c r="U1084" s="306">
        <v>1859.5148062722826</v>
      </c>
      <c r="V1084" s="50">
        <v>1803.1803736259967</v>
      </c>
      <c r="W1084" s="50">
        <v>1784.8374977259582</v>
      </c>
      <c r="X1084" s="50">
        <v>1749.9120418732005</v>
      </c>
      <c r="Y1084" s="50">
        <v>1730.6007722047148</v>
      </c>
      <c r="Z1084" s="50">
        <v>1684.0050468032337</v>
      </c>
    </row>
    <row r="1085" spans="1:26" x14ac:dyDescent="0.25">
      <c r="A1085" t="str">
        <f t="shared" si="25"/>
        <v>47. Detailhandel, met uitzondering van de handel in auto's en motorfietsen</v>
      </c>
      <c r="B1085">
        <v>47</v>
      </c>
      <c r="C1085" s="3" t="s">
        <v>168</v>
      </c>
      <c r="D1085" s="206"/>
      <c r="E1085" s="50">
        <v>770.84948182908875</v>
      </c>
      <c r="F1085" s="50">
        <v>794.89171155193469</v>
      </c>
      <c r="G1085" s="50">
        <v>858.14077928742961</v>
      </c>
      <c r="H1085" s="50">
        <v>949.05685687874461</v>
      </c>
      <c r="I1085" s="50">
        <v>1046.580414959787</v>
      </c>
      <c r="J1085" s="50">
        <v>1255.9763535378688</v>
      </c>
      <c r="K1085" s="50">
        <v>1311.7852860936644</v>
      </c>
      <c r="L1085" s="50">
        <v>1544.252403544627</v>
      </c>
      <c r="M1085" s="50">
        <v>1824.8096111010977</v>
      </c>
      <c r="N1085" s="50">
        <v>2183.5991935408965</v>
      </c>
      <c r="O1085" s="306">
        <v>2173.3639850082945</v>
      </c>
      <c r="P1085" s="50">
        <v>2263.6119629382674</v>
      </c>
      <c r="Q1085" s="50">
        <v>2262.3221642599615</v>
      </c>
      <c r="R1085" s="50">
        <v>2268.3328945914609</v>
      </c>
      <c r="S1085" s="50">
        <v>2194.524449760891</v>
      </c>
      <c r="T1085" s="50">
        <v>2134.267198767956</v>
      </c>
      <c r="U1085" s="306">
        <v>2170.4216458630203</v>
      </c>
      <c r="V1085" s="50">
        <v>2261.9307929827082</v>
      </c>
      <c r="W1085" s="50">
        <v>2262.0253585847981</v>
      </c>
      <c r="X1085" s="50">
        <v>2269.4232310736234</v>
      </c>
      <c r="Y1085" s="50">
        <v>2196.9228992704616</v>
      </c>
      <c r="Z1085" s="50">
        <v>2137.9072900501242</v>
      </c>
    </row>
    <row r="1086" spans="1:26" x14ac:dyDescent="0.25">
      <c r="A1086" t="str">
        <f t="shared" si="25"/>
        <v>47. Detailhandel, met uitzondering van de handel in auto's en motorfietsen</v>
      </c>
      <c r="B1086">
        <v>47</v>
      </c>
      <c r="C1086" s="3" t="s">
        <v>169</v>
      </c>
      <c r="D1086" s="206"/>
      <c r="E1086" s="50">
        <v>222.29986481030323</v>
      </c>
      <c r="F1086" s="50">
        <v>217.56978488711482</v>
      </c>
      <c r="G1086" s="50">
        <v>234.76720146489134</v>
      </c>
      <c r="H1086" s="50">
        <v>257.25495153888704</v>
      </c>
      <c r="I1086" s="50">
        <v>298.69649019165934</v>
      </c>
      <c r="J1086" s="50">
        <v>383.09111686162663</v>
      </c>
      <c r="K1086" s="50">
        <v>373.04218110445174</v>
      </c>
      <c r="L1086" s="50">
        <v>475.17186402811996</v>
      </c>
      <c r="M1086" s="50">
        <v>632.26032748736543</v>
      </c>
      <c r="N1086" s="50">
        <v>884.23224160061113</v>
      </c>
      <c r="O1086" s="306">
        <v>920.82238264057844</v>
      </c>
      <c r="P1086" s="50">
        <v>1123.808898292501</v>
      </c>
      <c r="Q1086" s="50">
        <v>1386.0219042739934</v>
      </c>
      <c r="R1086" s="50">
        <v>1633.1154682713109</v>
      </c>
      <c r="S1086" s="50">
        <v>1906.3353470915033</v>
      </c>
      <c r="T1086" s="50">
        <v>2142.2083716111106</v>
      </c>
      <c r="U1086" s="306">
        <v>919.7076645209055</v>
      </c>
      <c r="V1086" s="50">
        <v>1123.1353367537642</v>
      </c>
      <c r="W1086" s="50">
        <v>1386.038855548027</v>
      </c>
      <c r="X1086" s="50">
        <v>1634.1348434782371</v>
      </c>
      <c r="Y1086" s="50">
        <v>1908.6925791392844</v>
      </c>
      <c r="Z1086" s="50">
        <v>2146.1698182245614</v>
      </c>
    </row>
    <row r="1087" spans="1:26" x14ac:dyDescent="0.25">
      <c r="A1087" t="str">
        <f t="shared" si="25"/>
        <v>47. Detailhandel, met uitzondering van de handel in auto's en motorfietsen</v>
      </c>
      <c r="B1087">
        <v>47</v>
      </c>
      <c r="C1087" s="3" t="s">
        <v>26</v>
      </c>
      <c r="D1087" s="208"/>
      <c r="E1087" s="50">
        <v>2102.0923347727876</v>
      </c>
      <c r="F1087" s="50">
        <v>2199.2180887241552</v>
      </c>
      <c r="G1087" s="50">
        <v>2394.5830111719965</v>
      </c>
      <c r="H1087" s="50">
        <v>2619.0357414609148</v>
      </c>
      <c r="I1087" s="50">
        <v>2901.4431181896048</v>
      </c>
      <c r="J1087" s="50">
        <v>3407.3791969148215</v>
      </c>
      <c r="K1087" s="50">
        <v>3273.9057381245739</v>
      </c>
      <c r="L1087" s="50">
        <v>3793.2028528326878</v>
      </c>
      <c r="M1087" s="50">
        <v>4456.5221295954552</v>
      </c>
      <c r="N1087" s="50">
        <v>5204.2104485843602</v>
      </c>
      <c r="O1087" s="306">
        <v>4958.8219439429986</v>
      </c>
      <c r="P1087" s="50">
        <v>5194.4610465150581</v>
      </c>
      <c r="Q1087" s="50">
        <v>5435.9082089082749</v>
      </c>
      <c r="R1087" s="50">
        <v>5652.9618490904395</v>
      </c>
      <c r="S1087" s="50">
        <v>5831.9849735278622</v>
      </c>
      <c r="T1087" s="50">
        <v>5959.9606887068503</v>
      </c>
      <c r="U1087" s="306">
        <v>4949.6441166562081</v>
      </c>
      <c r="V1087" s="50">
        <v>5188.2465033624694</v>
      </c>
      <c r="W1087" s="50">
        <v>5432.9017118587835</v>
      </c>
      <c r="X1087" s="50">
        <v>5653.470116425061</v>
      </c>
      <c r="Y1087" s="50">
        <v>5836.2162506144605</v>
      </c>
      <c r="Z1087" s="50">
        <v>5968.0821550779192</v>
      </c>
    </row>
    <row r="1088" spans="1:26" x14ac:dyDescent="0.25">
      <c r="A1088" t="str">
        <f t="shared" si="25"/>
        <v>47. Detailhandel, met uitzondering van de handel in auto's en motorfietsen</v>
      </c>
      <c r="B1088">
        <v>47</v>
      </c>
      <c r="C1088" s="3" t="s">
        <v>19</v>
      </c>
      <c r="D1088" s="208"/>
      <c r="E1088" s="50">
        <v>28965.319026529971</v>
      </c>
      <c r="F1088" s="50">
        <v>28993.325951722833</v>
      </c>
      <c r="G1088" s="50">
        <v>29167.175399290802</v>
      </c>
      <c r="H1088" s="50">
        <v>29007.533190725804</v>
      </c>
      <c r="I1088" s="50">
        <v>29363.251377549015</v>
      </c>
      <c r="J1088" s="50">
        <v>30180.711423248762</v>
      </c>
      <c r="K1088" s="50">
        <v>27135.233489607232</v>
      </c>
      <c r="L1088" s="50">
        <v>28748.32733204446</v>
      </c>
      <c r="M1088" s="50">
        <v>30051.887896337983</v>
      </c>
      <c r="N1088" s="50">
        <v>30927.654149369453</v>
      </c>
      <c r="O1088" s="306">
        <v>28061.501264693456</v>
      </c>
      <c r="P1088" s="50">
        <v>28331.488802614604</v>
      </c>
      <c r="Q1088" s="50">
        <v>28568.210289959701</v>
      </c>
      <c r="R1088" s="50">
        <v>28803.694116310664</v>
      </c>
      <c r="S1088" s="50">
        <v>29013.853357798835</v>
      </c>
      <c r="T1088" s="50">
        <v>29214.551522477032</v>
      </c>
      <c r="U1088" s="306">
        <v>28018.681689824472</v>
      </c>
      <c r="V1088" s="50">
        <v>28305.897864245031</v>
      </c>
      <c r="W1088" s="50">
        <v>28560.148134329851</v>
      </c>
      <c r="X1088" s="50">
        <v>28813.458887943238</v>
      </c>
      <c r="Y1088" s="50">
        <v>29041.682182541619</v>
      </c>
      <c r="Z1088" s="50">
        <v>29260.683788840666</v>
      </c>
    </row>
    <row r="1089" spans="1:26" x14ac:dyDescent="0.25">
      <c r="A1089" t="str">
        <f t="shared" si="25"/>
        <v>47. Detailhandel, met uitzondering van de handel in auto's en motorfietsen</v>
      </c>
      <c r="B1089">
        <v>47</v>
      </c>
      <c r="C1089" s="3" t="s">
        <v>20</v>
      </c>
      <c r="D1089" s="208"/>
      <c r="E1089" s="207">
        <v>7.2572731991918854E-2</v>
      </c>
      <c r="F1089" s="207">
        <v>7.5852563185958802E-2</v>
      </c>
      <c r="G1089" s="207">
        <v>8.209855696997731E-2</v>
      </c>
      <c r="H1089" s="207">
        <v>9.0288123579507426E-2</v>
      </c>
      <c r="I1089" s="207">
        <v>9.8812051869978976E-2</v>
      </c>
      <c r="J1089" s="207">
        <v>0.11289923385603343</v>
      </c>
      <c r="K1089" s="207">
        <v>0.12065146737648219</v>
      </c>
      <c r="L1089" s="207">
        <v>0.13194516707080123</v>
      </c>
      <c r="M1089" s="207">
        <v>0.14829424843350728</v>
      </c>
      <c r="N1089" s="207">
        <v>0.16827045541345925</v>
      </c>
      <c r="O1089" s="307">
        <v>0.1767126390412373</v>
      </c>
      <c r="P1089" s="207">
        <v>0.18334585530272879</v>
      </c>
      <c r="Q1089" s="207">
        <v>0.19027822022224211</v>
      </c>
      <c r="R1089" s="207">
        <v>0.19625822390223682</v>
      </c>
      <c r="S1089" s="207">
        <v>0.20100690872073504</v>
      </c>
      <c r="T1089" s="207">
        <v>0.20400657816435716</v>
      </c>
      <c r="U1089" s="307">
        <v>0.17665513929064575</v>
      </c>
      <c r="V1089" s="207">
        <v>0.18329206613566112</v>
      </c>
      <c r="W1089" s="207">
        <v>0.19022666431230204</v>
      </c>
      <c r="X1089" s="207">
        <v>0.19620935266437972</v>
      </c>
      <c r="Y1089" s="207">
        <v>0.20095999308617518</v>
      </c>
      <c r="Z1089" s="207">
        <v>0.20396249787416126</v>
      </c>
    </row>
    <row r="1090" spans="1:26" x14ac:dyDescent="0.25">
      <c r="A1090" t="str">
        <f t="shared" si="25"/>
        <v>47. Detailhandel, met uitzondering van de handel in auto's en motorfietsen</v>
      </c>
      <c r="B1090">
        <v>47</v>
      </c>
      <c r="C1090" s="3" t="s">
        <v>29</v>
      </c>
      <c r="D1090" s="208"/>
      <c r="E1090" s="50">
        <v>28965.319026529971</v>
      </c>
      <c r="F1090" s="50">
        <v>28993.325951722833</v>
      </c>
      <c r="G1090" s="50">
        <v>29167.175399290802</v>
      </c>
      <c r="H1090" s="50">
        <v>29007.533190725804</v>
      </c>
      <c r="I1090" s="50">
        <v>29363.251377549015</v>
      </c>
      <c r="J1090" s="50">
        <v>28522.711423248762</v>
      </c>
      <c r="K1090" s="50">
        <v>27135.233489607232</v>
      </c>
      <c r="L1090" s="50">
        <v>28748.32733204446</v>
      </c>
      <c r="M1090" s="50">
        <v>28969.887896337983</v>
      </c>
      <c r="N1090" s="50">
        <v>27526.095945090085</v>
      </c>
      <c r="O1090" s="306">
        <v>28061.501264693456</v>
      </c>
      <c r="P1090" s="50">
        <v>28331.488802614604</v>
      </c>
      <c r="Q1090" s="50">
        <v>28568.210289959701</v>
      </c>
      <c r="R1090" s="50">
        <v>28803.694116310664</v>
      </c>
      <c r="S1090" s="50">
        <v>29013.853357798835</v>
      </c>
      <c r="T1090" s="50">
        <v>29214.551522477032</v>
      </c>
      <c r="U1090" s="306">
        <v>28018.681689824472</v>
      </c>
      <c r="V1090" s="50">
        <v>28305.897864245031</v>
      </c>
      <c r="W1090" s="50">
        <v>28560.148134329851</v>
      </c>
      <c r="X1090" s="50">
        <v>28813.458887943238</v>
      </c>
      <c r="Y1090" s="50">
        <v>29041.682182541619</v>
      </c>
      <c r="Z1090" s="50">
        <v>29260.683788840666</v>
      </c>
    </row>
    <row r="1091" spans="1:26" x14ac:dyDescent="0.25">
      <c r="A1091" t="str">
        <f t="shared" ref="A1091:A1154" si="26">VLOOKUP(B1091,$AT$3:$AU$70,2)</f>
        <v>49. Vervoer te land en vervoer via pijpleidingen</v>
      </c>
      <c r="B1091">
        <v>49</v>
      </c>
      <c r="C1091" s="3" t="s">
        <v>25</v>
      </c>
      <c r="D1091" s="50">
        <v>65147</v>
      </c>
      <c r="E1091" s="50">
        <v>64466</v>
      </c>
      <c r="F1091" s="50">
        <v>64302</v>
      </c>
      <c r="G1091" s="50">
        <v>65464</v>
      </c>
      <c r="H1091" s="50">
        <v>65778</v>
      </c>
      <c r="I1091" s="50">
        <v>66824</v>
      </c>
      <c r="J1091" s="50">
        <v>68045</v>
      </c>
      <c r="K1091" s="50">
        <v>68719</v>
      </c>
      <c r="L1091" s="50">
        <v>70083</v>
      </c>
      <c r="M1091" s="50">
        <v>71432</v>
      </c>
      <c r="N1091" s="50">
        <v>71211.213137209066</v>
      </c>
      <c r="O1091" s="306">
        <v>71847.850658965894</v>
      </c>
      <c r="P1091" s="50">
        <v>72490.179803098683</v>
      </c>
      <c r="Q1091" s="50">
        <v>73138.251453452773</v>
      </c>
      <c r="R1091" s="50">
        <v>73792.116948782001</v>
      </c>
      <c r="S1091" s="50">
        <v>74451.82808681512</v>
      </c>
      <c r="T1091" s="50">
        <v>75117.437128359277</v>
      </c>
      <c r="U1091" s="306">
        <v>71445.374681501155</v>
      </c>
      <c r="V1091" s="50">
        <v>71680.306211676259</v>
      </c>
      <c r="W1091" s="50">
        <v>71916.010259654184</v>
      </c>
      <c r="X1091" s="50">
        <v>72152.489365680303</v>
      </c>
      <c r="Y1091" s="50">
        <v>72389.746078353302</v>
      </c>
      <c r="Z1091" s="50">
        <v>72627.782954651935</v>
      </c>
    </row>
    <row r="1092" spans="1:26" x14ac:dyDescent="0.25">
      <c r="A1092" t="str">
        <f t="shared" si="26"/>
        <v>49. Vervoer te land en vervoer via pijpleidingen</v>
      </c>
      <c r="B1092">
        <v>49</v>
      </c>
      <c r="C1092" s="3" t="s">
        <v>154</v>
      </c>
      <c r="D1092" s="206"/>
      <c r="E1092" s="50">
        <v>-681</v>
      </c>
      <c r="F1092" s="50">
        <v>-164</v>
      </c>
      <c r="G1092" s="50">
        <v>1162</v>
      </c>
      <c r="H1092" s="50">
        <v>314</v>
      </c>
      <c r="I1092" s="50">
        <v>1046</v>
      </c>
      <c r="J1092" s="50">
        <v>1221</v>
      </c>
      <c r="K1092" s="50">
        <v>674</v>
      </c>
      <c r="L1092" s="50">
        <v>1364</v>
      </c>
      <c r="M1092" s="50">
        <v>1349</v>
      </c>
      <c r="N1092" s="50">
        <v>-220.78686279093381</v>
      </c>
      <c r="O1092" s="306">
        <v>636.63752175682748</v>
      </c>
      <c r="P1092" s="50">
        <v>642.32914413278922</v>
      </c>
      <c r="Q1092" s="50">
        <v>648.0716503540898</v>
      </c>
      <c r="R1092" s="50">
        <v>653.865495329228</v>
      </c>
      <c r="S1092" s="50">
        <v>659.71113803311891</v>
      </c>
      <c r="T1092" s="50">
        <v>665.60904154415766</v>
      </c>
      <c r="U1092" s="306">
        <v>234.16154429208837</v>
      </c>
      <c r="V1092" s="50">
        <v>234.93153017510485</v>
      </c>
      <c r="W1092" s="50">
        <v>235.70404797792435</v>
      </c>
      <c r="X1092" s="50">
        <v>236.47910602611955</v>
      </c>
      <c r="Y1092" s="50">
        <v>237.25671267299913</v>
      </c>
      <c r="Z1092" s="50">
        <v>238.03687629863271</v>
      </c>
    </row>
    <row r="1093" spans="1:26" x14ac:dyDescent="0.25">
      <c r="A1093" t="str">
        <f t="shared" si="26"/>
        <v>49. Vervoer te land en vervoer via pijpleidingen</v>
      </c>
      <c r="B1093">
        <v>49</v>
      </c>
      <c r="C1093" s="3" t="s">
        <v>155</v>
      </c>
      <c r="D1093" s="206"/>
      <c r="E1093" s="207">
        <v>0.98954671742367262</v>
      </c>
      <c r="F1093" s="207">
        <v>0.99745602333012751</v>
      </c>
      <c r="G1093" s="207">
        <v>1.01807097757457</v>
      </c>
      <c r="H1093" s="207">
        <v>1.0047965293901993</v>
      </c>
      <c r="I1093" s="207">
        <v>1.0159019733041443</v>
      </c>
      <c r="J1093" s="207">
        <v>1.0182718783670537</v>
      </c>
      <c r="K1093" s="207">
        <v>1.0099052097876404</v>
      </c>
      <c r="L1093" s="207">
        <v>1.0198489500720325</v>
      </c>
      <c r="M1093" s="207">
        <v>1.019248605225233</v>
      </c>
      <c r="N1093" s="207">
        <v>0.99690913228257738</v>
      </c>
      <c r="O1093" s="307">
        <v>1.0089401302647403</v>
      </c>
      <c r="P1093" s="207">
        <v>1.0089401302647407</v>
      </c>
      <c r="Q1093" s="207">
        <v>1.0089401302647394</v>
      </c>
      <c r="R1093" s="207">
        <v>1.0089401302647407</v>
      </c>
      <c r="S1093" s="207">
        <v>1.0089401302647412</v>
      </c>
      <c r="T1093" s="207">
        <v>1.0089401302647401</v>
      </c>
      <c r="U1093" s="307">
        <v>1.0032882678720962</v>
      </c>
      <c r="V1093" s="207">
        <v>1.0032882678720969</v>
      </c>
      <c r="W1093" s="207">
        <v>1.0032882678720969</v>
      </c>
      <c r="X1093" s="207">
        <v>1.0032882678720956</v>
      </c>
      <c r="Y1093" s="207">
        <v>1.0032882678720971</v>
      </c>
      <c r="Z1093" s="207">
        <v>1.003288267872096</v>
      </c>
    </row>
    <row r="1094" spans="1:26" x14ac:dyDescent="0.25">
      <c r="A1094" t="str">
        <f t="shared" si="26"/>
        <v>49. Vervoer te land en vervoer via pijpleidingen</v>
      </c>
      <c r="B1094">
        <v>49</v>
      </c>
      <c r="C1094" s="3" t="s">
        <v>8</v>
      </c>
      <c r="D1094" s="50">
        <v>115</v>
      </c>
      <c r="E1094" s="50">
        <v>83</v>
      </c>
      <c r="F1094" s="50">
        <v>98</v>
      </c>
      <c r="G1094" s="50">
        <v>105</v>
      </c>
      <c r="H1094" s="50">
        <v>129</v>
      </c>
      <c r="I1094" s="50">
        <v>148</v>
      </c>
      <c r="J1094" s="50">
        <v>162</v>
      </c>
      <c r="K1094" s="50">
        <v>128</v>
      </c>
      <c r="L1094" s="50">
        <v>182</v>
      </c>
      <c r="M1094" s="50">
        <v>187</v>
      </c>
      <c r="N1094" s="50">
        <v>136.43656033517692</v>
      </c>
      <c r="O1094" s="306">
        <v>138.27806438131984</v>
      </c>
      <c r="P1094" s="50">
        <v>143.71261173110864</v>
      </c>
      <c r="Q1094" s="50">
        <v>148.18960123524286</v>
      </c>
      <c r="R1094" s="50">
        <v>152.5472031948041</v>
      </c>
      <c r="S1094" s="50">
        <v>155.82324568923329</v>
      </c>
      <c r="T1094" s="50">
        <v>154.71865128141712</v>
      </c>
      <c r="U1094" s="306">
        <v>137.50346084602461</v>
      </c>
      <c r="V1094" s="50">
        <v>142.10702806016866</v>
      </c>
      <c r="W1094" s="50">
        <v>145.71314833237926</v>
      </c>
      <c r="X1094" s="50">
        <v>149.15767308745114</v>
      </c>
      <c r="Y1094" s="50">
        <v>151.50743075637152</v>
      </c>
      <c r="Z1094" s="50">
        <v>149.59073490622342</v>
      </c>
    </row>
    <row r="1095" spans="1:26" x14ac:dyDescent="0.25">
      <c r="A1095" t="str">
        <f t="shared" si="26"/>
        <v>49. Vervoer te land en vervoer via pijpleidingen</v>
      </c>
      <c r="B1095">
        <v>49</v>
      </c>
      <c r="C1095" s="3" t="s">
        <v>9</v>
      </c>
      <c r="D1095" s="50">
        <v>2217</v>
      </c>
      <c r="E1095" s="50">
        <v>2153</v>
      </c>
      <c r="F1095" s="50">
        <v>2125</v>
      </c>
      <c r="G1095" s="50">
        <v>2189</v>
      </c>
      <c r="H1095" s="50">
        <v>2310</v>
      </c>
      <c r="I1095" s="50">
        <v>2299</v>
      </c>
      <c r="J1095" s="50">
        <v>2330</v>
      </c>
      <c r="K1095" s="50">
        <v>2407</v>
      </c>
      <c r="L1095" s="50">
        <v>2510</v>
      </c>
      <c r="M1095" s="50">
        <v>2713</v>
      </c>
      <c r="N1095" s="50">
        <v>2372.8940444830732</v>
      </c>
      <c r="O1095" s="306">
        <v>2404.9213396101945</v>
      </c>
      <c r="P1095" s="50">
        <v>2499.4385643855412</v>
      </c>
      <c r="Q1095" s="50">
        <v>2577.3020175939432</v>
      </c>
      <c r="R1095" s="50">
        <v>2653.0890919138214</v>
      </c>
      <c r="S1095" s="50">
        <v>2710.0657681464036</v>
      </c>
      <c r="T1095" s="50">
        <v>2690.8547481277428</v>
      </c>
      <c r="U1095" s="306">
        <v>2391.4494951777187</v>
      </c>
      <c r="V1095" s="50">
        <v>2471.5143780726266</v>
      </c>
      <c r="W1095" s="50">
        <v>2534.2317413409237</v>
      </c>
      <c r="X1095" s="50">
        <v>2594.1386479450271</v>
      </c>
      <c r="Y1095" s="50">
        <v>2635.0054505444327</v>
      </c>
      <c r="Z1095" s="50">
        <v>2601.67042541093</v>
      </c>
    </row>
    <row r="1096" spans="1:26" x14ac:dyDescent="0.25">
      <c r="A1096" t="str">
        <f t="shared" si="26"/>
        <v>49. Vervoer te land en vervoer via pijpleidingen</v>
      </c>
      <c r="B1096">
        <v>49</v>
      </c>
      <c r="C1096" s="3" t="s">
        <v>10</v>
      </c>
      <c r="D1096" s="50">
        <v>4876</v>
      </c>
      <c r="E1096" s="50">
        <v>4811</v>
      </c>
      <c r="F1096" s="50">
        <v>4831</v>
      </c>
      <c r="G1096" s="50">
        <v>4994</v>
      </c>
      <c r="H1096" s="50">
        <v>5187</v>
      </c>
      <c r="I1096" s="50">
        <v>5204</v>
      </c>
      <c r="J1096" s="50">
        <v>5156</v>
      </c>
      <c r="K1096" s="50">
        <v>5066</v>
      </c>
      <c r="L1096" s="50">
        <v>5177</v>
      </c>
      <c r="M1096" s="50">
        <v>5306</v>
      </c>
      <c r="N1096" s="50">
        <v>5164.3840280049626</v>
      </c>
      <c r="O1096" s="306">
        <v>5234.0884683693594</v>
      </c>
      <c r="P1096" s="50">
        <v>5439.7964506267363</v>
      </c>
      <c r="Q1096" s="50">
        <v>5609.2590421190507</v>
      </c>
      <c r="R1096" s="50">
        <v>5774.202587346781</v>
      </c>
      <c r="S1096" s="50">
        <v>5898.2070440095122</v>
      </c>
      <c r="T1096" s="50">
        <v>5856.3960389304093</v>
      </c>
      <c r="U1096" s="306">
        <v>5204.7682471919316</v>
      </c>
      <c r="V1096" s="50">
        <v>5379.0220464240956</v>
      </c>
      <c r="W1096" s="50">
        <v>5515.5205765183618</v>
      </c>
      <c r="X1096" s="50">
        <v>5645.9024080850613</v>
      </c>
      <c r="Y1096" s="50">
        <v>5734.8452174408758</v>
      </c>
      <c r="Z1096" s="50">
        <v>5662.2946238849327</v>
      </c>
    </row>
    <row r="1097" spans="1:26" x14ac:dyDescent="0.25">
      <c r="A1097" t="str">
        <f t="shared" si="26"/>
        <v>49. Vervoer te land en vervoer via pijpleidingen</v>
      </c>
      <c r="B1097">
        <v>49</v>
      </c>
      <c r="C1097" s="3" t="s">
        <v>11</v>
      </c>
      <c r="D1097" s="50">
        <v>6722</v>
      </c>
      <c r="E1097" s="50">
        <v>6515</v>
      </c>
      <c r="F1097" s="50">
        <v>6284</v>
      </c>
      <c r="G1097" s="50">
        <v>6255</v>
      </c>
      <c r="H1097" s="50">
        <v>6432</v>
      </c>
      <c r="I1097" s="50">
        <v>6588</v>
      </c>
      <c r="J1097" s="50">
        <v>6786</v>
      </c>
      <c r="K1097" s="50">
        <v>6739</v>
      </c>
      <c r="L1097" s="50">
        <v>6791</v>
      </c>
      <c r="M1097" s="50">
        <v>6948</v>
      </c>
      <c r="N1097" s="50">
        <v>6929.8163498394088</v>
      </c>
      <c r="O1097" s="306">
        <v>6863.3369791486994</v>
      </c>
      <c r="P1097" s="50">
        <v>6883.8038313859342</v>
      </c>
      <c r="Q1097" s="50">
        <v>6853.7699633540851</v>
      </c>
      <c r="R1097" s="50">
        <v>6840.5304250722957</v>
      </c>
      <c r="S1097" s="50">
        <v>6930.7080354606014</v>
      </c>
      <c r="T1097" s="50">
        <v>7117.2810117716908</v>
      </c>
      <c r="U1097" s="306">
        <v>6824.8900634230713</v>
      </c>
      <c r="V1097" s="50">
        <v>6806.8967117358652</v>
      </c>
      <c r="W1097" s="50">
        <v>6739.2340014523634</v>
      </c>
      <c r="X1097" s="50">
        <v>6688.5369218126034</v>
      </c>
      <c r="Y1097" s="50">
        <v>6738.7491714128382</v>
      </c>
      <c r="Z1097" s="50">
        <v>6881.3894657631918</v>
      </c>
    </row>
    <row r="1098" spans="1:26" x14ac:dyDescent="0.25">
      <c r="A1098" t="str">
        <f t="shared" si="26"/>
        <v>49. Vervoer te land en vervoer via pijpleidingen</v>
      </c>
      <c r="B1098">
        <v>49</v>
      </c>
      <c r="C1098" s="3" t="s">
        <v>12</v>
      </c>
      <c r="D1098" s="50">
        <v>7343</v>
      </c>
      <c r="E1098" s="50">
        <v>7410</v>
      </c>
      <c r="F1098" s="50">
        <v>7651</v>
      </c>
      <c r="G1098" s="50">
        <v>7867</v>
      </c>
      <c r="H1098" s="50">
        <v>7889</v>
      </c>
      <c r="I1098" s="50">
        <v>7997</v>
      </c>
      <c r="J1098" s="50">
        <v>8018</v>
      </c>
      <c r="K1098" s="50">
        <v>7890</v>
      </c>
      <c r="L1098" s="50">
        <v>7906</v>
      </c>
      <c r="M1098" s="50">
        <v>7940</v>
      </c>
      <c r="N1098" s="50">
        <v>8057.0361411130925</v>
      </c>
      <c r="O1098" s="306">
        <v>8141.7927763058415</v>
      </c>
      <c r="P1098" s="50">
        <v>8135.5710597512671</v>
      </c>
      <c r="Q1098" s="50">
        <v>8152.5997378628754</v>
      </c>
      <c r="R1098" s="50">
        <v>8218.079661506692</v>
      </c>
      <c r="S1098" s="50">
        <v>8196.572078668938</v>
      </c>
      <c r="T1098" s="50">
        <v>8117.9404200357949</v>
      </c>
      <c r="U1098" s="306">
        <v>8096.1842302476853</v>
      </c>
      <c r="V1098" s="50">
        <v>8044.6789669142809</v>
      </c>
      <c r="W1098" s="50">
        <v>8016.3585366015905</v>
      </c>
      <c r="X1098" s="50">
        <v>8035.4776350261936</v>
      </c>
      <c r="Y1098" s="50">
        <v>7969.5527529006713</v>
      </c>
      <c r="Z1098" s="50">
        <v>7848.8835269722904</v>
      </c>
    </row>
    <row r="1099" spans="1:26" x14ac:dyDescent="0.25">
      <c r="A1099" t="str">
        <f t="shared" si="26"/>
        <v>49. Vervoer te land en vervoer via pijpleidingen</v>
      </c>
      <c r="B1099">
        <v>49</v>
      </c>
      <c r="C1099" s="3" t="s">
        <v>13</v>
      </c>
      <c r="D1099" s="50">
        <v>8526</v>
      </c>
      <c r="E1099" s="50">
        <v>8332</v>
      </c>
      <c r="F1099" s="50">
        <v>8199</v>
      </c>
      <c r="G1099" s="50">
        <v>8328</v>
      </c>
      <c r="H1099" s="50">
        <v>8269</v>
      </c>
      <c r="I1099" s="50">
        <v>8526</v>
      </c>
      <c r="J1099" s="50">
        <v>8829</v>
      </c>
      <c r="K1099" s="50">
        <v>9025</v>
      </c>
      <c r="L1099" s="50">
        <v>9287</v>
      </c>
      <c r="M1099" s="50">
        <v>9353</v>
      </c>
      <c r="N1099" s="50">
        <v>9381.7779325090451</v>
      </c>
      <c r="O1099" s="306">
        <v>9351.3511146746714</v>
      </c>
      <c r="P1099" s="50">
        <v>9346.6165070633451</v>
      </c>
      <c r="Q1099" s="50">
        <v>9296.3426864968369</v>
      </c>
      <c r="R1099" s="50">
        <v>9391.4151572197952</v>
      </c>
      <c r="S1099" s="50">
        <v>9529.845256664632</v>
      </c>
      <c r="T1099" s="50">
        <v>9630.0952249800139</v>
      </c>
      <c r="U1099" s="306">
        <v>9298.9668868101617</v>
      </c>
      <c r="V1099" s="50">
        <v>9242.1943922502178</v>
      </c>
      <c r="W1099" s="50">
        <v>9140.9879609284144</v>
      </c>
      <c r="X1099" s="50">
        <v>9182.7421448054083</v>
      </c>
      <c r="Y1099" s="50">
        <v>9265.8984476718597</v>
      </c>
      <c r="Z1099" s="50">
        <v>9310.920241292788</v>
      </c>
    </row>
    <row r="1100" spans="1:26" x14ac:dyDescent="0.25">
      <c r="A1100" t="str">
        <f t="shared" si="26"/>
        <v>49. Vervoer te land en vervoer via pijpleidingen</v>
      </c>
      <c r="B1100">
        <v>49</v>
      </c>
      <c r="C1100" s="3" t="s">
        <v>14</v>
      </c>
      <c r="D1100" s="50">
        <v>9454</v>
      </c>
      <c r="E1100" s="50">
        <v>9406</v>
      </c>
      <c r="F1100" s="50">
        <v>9303</v>
      </c>
      <c r="G1100" s="50">
        <v>9431</v>
      </c>
      <c r="H1100" s="50">
        <v>9526</v>
      </c>
      <c r="I1100" s="50">
        <v>9547</v>
      </c>
      <c r="J1100" s="50">
        <v>9551</v>
      </c>
      <c r="K1100" s="50">
        <v>9534</v>
      </c>
      <c r="L1100" s="50">
        <v>9621</v>
      </c>
      <c r="M1100" s="50">
        <v>9632</v>
      </c>
      <c r="N1100" s="50">
        <v>9983.6512522533412</v>
      </c>
      <c r="O1100" s="306">
        <v>10298.891952689513</v>
      </c>
      <c r="P1100" s="50">
        <v>10638.398317529562</v>
      </c>
      <c r="Q1100" s="50">
        <v>10963.919905605151</v>
      </c>
      <c r="R1100" s="50">
        <v>11062.708559883722</v>
      </c>
      <c r="S1100" s="50">
        <v>11096.74703741003</v>
      </c>
      <c r="T1100" s="50">
        <v>11060.758261818632</v>
      </c>
      <c r="U1100" s="306">
        <v>10241.199807866178</v>
      </c>
      <c r="V1100" s="50">
        <v>10519.544179275214</v>
      </c>
      <c r="W1100" s="50">
        <v>10780.697661596923</v>
      </c>
      <c r="X1100" s="50">
        <v>10816.900161255038</v>
      </c>
      <c r="Y1100" s="50">
        <v>10789.40196602222</v>
      </c>
      <c r="Z1100" s="50">
        <v>10694.166109268899</v>
      </c>
    </row>
    <row r="1101" spans="1:26" x14ac:dyDescent="0.25">
      <c r="A1101" t="str">
        <f t="shared" si="26"/>
        <v>49. Vervoer te land en vervoer via pijpleidingen</v>
      </c>
      <c r="B1101">
        <v>49</v>
      </c>
      <c r="C1101" s="3" t="s">
        <v>15</v>
      </c>
      <c r="D1101" s="50">
        <v>11553</v>
      </c>
      <c r="E1101" s="50">
        <v>10924</v>
      </c>
      <c r="F1101" s="50">
        <v>10431</v>
      </c>
      <c r="G1101" s="50">
        <v>10197</v>
      </c>
      <c r="H1101" s="50">
        <v>10067</v>
      </c>
      <c r="I1101" s="50">
        <v>10072</v>
      </c>
      <c r="J1101" s="50">
        <v>10286</v>
      </c>
      <c r="K1101" s="50">
        <v>10453</v>
      </c>
      <c r="L1101" s="50">
        <v>10536</v>
      </c>
      <c r="M1101" s="50">
        <v>10661</v>
      </c>
      <c r="N1101" s="50">
        <v>10542.147582815494</v>
      </c>
      <c r="O1101" s="306">
        <v>10451.957428685295</v>
      </c>
      <c r="P1101" s="50">
        <v>10455.756783790763</v>
      </c>
      <c r="Q1101" s="50">
        <v>10528.052928426916</v>
      </c>
      <c r="R1101" s="50">
        <v>10653.291222736898</v>
      </c>
      <c r="S1101" s="50">
        <v>11039.577150103441</v>
      </c>
      <c r="T1101" s="50">
        <v>11391.265203640261</v>
      </c>
      <c r="U1101" s="306">
        <v>10393.407844474386</v>
      </c>
      <c r="V1101" s="50">
        <v>10338.943150267865</v>
      </c>
      <c r="W1101" s="50">
        <v>10352.114623587819</v>
      </c>
      <c r="X1101" s="50">
        <v>10416.579892829686</v>
      </c>
      <c r="Y1101" s="50">
        <v>10733.815505195145</v>
      </c>
      <c r="Z1101" s="50">
        <v>11013.718896920718</v>
      </c>
    </row>
    <row r="1102" spans="1:26" x14ac:dyDescent="0.25">
      <c r="A1102" t="str">
        <f t="shared" si="26"/>
        <v>49. Vervoer te land en vervoer via pijpleidingen</v>
      </c>
      <c r="B1102">
        <v>49</v>
      </c>
      <c r="C1102" s="3" t="s">
        <v>16</v>
      </c>
      <c r="D1102" s="50">
        <v>9881</v>
      </c>
      <c r="E1102" s="50">
        <v>10051</v>
      </c>
      <c r="F1102" s="50">
        <v>10342</v>
      </c>
      <c r="G1102" s="50">
        <v>10668</v>
      </c>
      <c r="H1102" s="50">
        <v>10428</v>
      </c>
      <c r="I1102" s="50">
        <v>10426</v>
      </c>
      <c r="J1102" s="50">
        <v>10535</v>
      </c>
      <c r="K1102" s="50">
        <v>10482</v>
      </c>
      <c r="L1102" s="50">
        <v>10456</v>
      </c>
      <c r="M1102" s="50">
        <v>10617</v>
      </c>
      <c r="N1102" s="50">
        <v>10471.184086180092</v>
      </c>
      <c r="O1102" s="306">
        <v>10383.209744824966</v>
      </c>
      <c r="P1102" s="50">
        <v>10307.455397981128</v>
      </c>
      <c r="Q1102" s="50">
        <v>10319.278548325343</v>
      </c>
      <c r="R1102" s="50">
        <v>10350.655981424648</v>
      </c>
      <c r="S1102" s="50">
        <v>10221.539987287233</v>
      </c>
      <c r="T1102" s="50">
        <v>10139.956354428501</v>
      </c>
      <c r="U1102" s="306">
        <v>10325.045270133776</v>
      </c>
      <c r="V1102" s="50">
        <v>10192.298614755264</v>
      </c>
      <c r="W1102" s="50">
        <v>10146.829151718244</v>
      </c>
      <c r="X1102" s="50">
        <v>10120.669070192385</v>
      </c>
      <c r="Y1102" s="50">
        <v>9938.4354047915531</v>
      </c>
      <c r="Z1102" s="50">
        <v>9803.8827924954057</v>
      </c>
    </row>
    <row r="1103" spans="1:26" x14ac:dyDescent="0.25">
      <c r="A1103" t="str">
        <f t="shared" si="26"/>
        <v>49. Vervoer te land en vervoer via pijpleidingen</v>
      </c>
      <c r="B1103">
        <v>49</v>
      </c>
      <c r="C1103" s="3" t="s">
        <v>17</v>
      </c>
      <c r="D1103" s="50">
        <v>3300</v>
      </c>
      <c r="E1103" s="50">
        <v>3455</v>
      </c>
      <c r="F1103" s="50">
        <v>3629</v>
      </c>
      <c r="G1103" s="50">
        <v>3921</v>
      </c>
      <c r="H1103" s="50">
        <v>4142</v>
      </c>
      <c r="I1103" s="50">
        <v>4507</v>
      </c>
      <c r="J1103" s="50">
        <v>4808</v>
      </c>
      <c r="K1103" s="50">
        <v>5147</v>
      </c>
      <c r="L1103" s="50">
        <v>5523</v>
      </c>
      <c r="M1103" s="50">
        <v>5785</v>
      </c>
      <c r="N1103" s="50">
        <v>5754.8664532307248</v>
      </c>
      <c r="O1103" s="306">
        <v>5733.1153636855943</v>
      </c>
      <c r="P1103" s="50">
        <v>5633.3312845896717</v>
      </c>
      <c r="Q1103" s="50">
        <v>5450.1223344719074</v>
      </c>
      <c r="R1103" s="50">
        <v>5297.0852758931178</v>
      </c>
      <c r="S1103" s="50">
        <v>5220.7158088469978</v>
      </c>
      <c r="T1103" s="50">
        <v>5206.255774124329</v>
      </c>
      <c r="U1103" s="306">
        <v>5700.9997027610943</v>
      </c>
      <c r="V1103" s="50">
        <v>5570.3946737064425</v>
      </c>
      <c r="W1103" s="50">
        <v>5359.0432630413679</v>
      </c>
      <c r="X1103" s="50">
        <v>5179.3864282719751</v>
      </c>
      <c r="Y1103" s="50">
        <v>5076.1183635275584</v>
      </c>
      <c r="Z1103" s="50">
        <v>5033.7022777199245</v>
      </c>
    </row>
    <row r="1104" spans="1:26" x14ac:dyDescent="0.25">
      <c r="A1104" t="str">
        <f t="shared" si="26"/>
        <v>49. Vervoer te land en vervoer via pijpleidingen</v>
      </c>
      <c r="B1104">
        <v>49</v>
      </c>
      <c r="C1104" s="3" t="s">
        <v>156</v>
      </c>
      <c r="D1104" s="50">
        <v>1160</v>
      </c>
      <c r="E1104" s="50">
        <v>1326</v>
      </c>
      <c r="F1104" s="50">
        <v>1409</v>
      </c>
      <c r="G1104" s="50">
        <v>1509</v>
      </c>
      <c r="H1104" s="50">
        <v>1399</v>
      </c>
      <c r="I1104" s="50">
        <v>1510</v>
      </c>
      <c r="J1104" s="50">
        <v>1584</v>
      </c>
      <c r="K1104" s="50">
        <v>1848</v>
      </c>
      <c r="L1104" s="50">
        <v>2094</v>
      </c>
      <c r="M1104" s="50">
        <v>2290</v>
      </c>
      <c r="N1104" s="50">
        <v>2417.0187064446613</v>
      </c>
      <c r="O1104" s="306">
        <v>2846.9074265904565</v>
      </c>
      <c r="P1104" s="50">
        <v>3006.2989942636264</v>
      </c>
      <c r="Q1104" s="50">
        <v>3239.4146879614523</v>
      </c>
      <c r="R1104" s="50">
        <v>3398.5117825894295</v>
      </c>
      <c r="S1104" s="50">
        <v>3452.0266745280987</v>
      </c>
      <c r="T1104" s="50">
        <v>3751.9154392204568</v>
      </c>
      <c r="U1104" s="306">
        <v>2830.9596725691517</v>
      </c>
      <c r="V1104" s="50">
        <v>2972.7120702142283</v>
      </c>
      <c r="W1104" s="50">
        <v>3185.2795945357793</v>
      </c>
      <c r="X1104" s="50">
        <v>3322.9983823694924</v>
      </c>
      <c r="Y1104" s="50">
        <v>3356.4163680897632</v>
      </c>
      <c r="Z1104" s="50">
        <v>3627.5638600166744</v>
      </c>
    </row>
    <row r="1105" spans="1:27" x14ac:dyDescent="0.25">
      <c r="A1105" t="str">
        <f t="shared" si="26"/>
        <v>49. Vervoer te land en vervoer via pijpleidingen</v>
      </c>
      <c r="B1105">
        <v>49</v>
      </c>
      <c r="C1105" s="3" t="s">
        <v>6</v>
      </c>
      <c r="D1105" s="50">
        <v>14341</v>
      </c>
      <c r="E1105" s="50">
        <v>14832</v>
      </c>
      <c r="F1105" s="50">
        <v>15380</v>
      </c>
      <c r="G1105" s="50">
        <v>16098</v>
      </c>
      <c r="H1105" s="50">
        <v>15969</v>
      </c>
      <c r="I1105" s="50">
        <v>16443</v>
      </c>
      <c r="J1105" s="50">
        <v>16927</v>
      </c>
      <c r="K1105" s="50">
        <v>17477</v>
      </c>
      <c r="L1105" s="50">
        <v>18073</v>
      </c>
      <c r="M1105" s="50">
        <v>18692</v>
      </c>
      <c r="N1105" s="50">
        <v>18643.069245855477</v>
      </c>
      <c r="O1105" s="306">
        <v>18963.232535101015</v>
      </c>
      <c r="P1105" s="50">
        <v>18947.085676834427</v>
      </c>
      <c r="Q1105" s="50">
        <v>19008.815570758703</v>
      </c>
      <c r="R1105" s="50">
        <v>19046.253039907195</v>
      </c>
      <c r="S1105" s="50">
        <v>18894.282470662329</v>
      </c>
      <c r="T1105" s="50">
        <v>19098.127567773288</v>
      </c>
      <c r="U1105" s="306">
        <v>18857.004645464021</v>
      </c>
      <c r="V1105" s="50">
        <v>18735.405358675933</v>
      </c>
      <c r="W1105" s="50">
        <v>18691.152009295391</v>
      </c>
      <c r="X1105" s="50">
        <v>18623.053880833853</v>
      </c>
      <c r="Y1105" s="50">
        <v>18370.970136408872</v>
      </c>
      <c r="Z1105" s="50">
        <v>18465.148930232004</v>
      </c>
    </row>
    <row r="1106" spans="1:27" x14ac:dyDescent="0.25">
      <c r="A1106" t="str">
        <f t="shared" si="26"/>
        <v>49. Vervoer te land en vervoer via pijpleidingen</v>
      </c>
      <c r="B1106">
        <v>49</v>
      </c>
      <c r="C1106" s="3" t="s">
        <v>157</v>
      </c>
      <c r="D1106" s="207">
        <v>1.0151491605315532</v>
      </c>
      <c r="E1106" s="206"/>
      <c r="F1106" s="206"/>
      <c r="G1106" s="206"/>
      <c r="H1106" s="206"/>
      <c r="I1106" s="206"/>
      <c r="J1106" s="206"/>
      <c r="K1106" s="206"/>
      <c r="L1106" s="206"/>
      <c r="M1106" s="206"/>
      <c r="N1106" s="206"/>
      <c r="O1106" s="308"/>
      <c r="P1106" s="206"/>
      <c r="Q1106" s="206"/>
      <c r="R1106" s="206"/>
      <c r="S1106" s="206"/>
      <c r="T1106" s="206"/>
      <c r="U1106" s="308"/>
      <c r="V1106" s="206"/>
      <c r="W1106" s="206"/>
      <c r="X1106" s="206"/>
      <c r="Y1106" s="206"/>
      <c r="Z1106" s="206"/>
    </row>
    <row r="1107" spans="1:27" x14ac:dyDescent="0.25">
      <c r="A1107" t="str">
        <f t="shared" si="26"/>
        <v>49. Vervoer te land en vervoer via pijpleidingen</v>
      </c>
      <c r="B1107">
        <v>49</v>
      </c>
      <c r="C1107" s="3" t="s">
        <v>158</v>
      </c>
      <c r="D1107" s="206"/>
      <c r="E1107" s="207">
        <v>1.2801221553940312E-2</v>
      </c>
      <c r="F1107" s="207">
        <v>8.8465686007128674E-3</v>
      </c>
      <c r="G1107" s="207">
        <v>-1.460908521508375E-3</v>
      </c>
      <c r="H1107" s="207">
        <v>5.1763155706769926E-3</v>
      </c>
      <c r="I1107" s="207">
        <v>-3.764063862955469E-4</v>
      </c>
      <c r="J1107" s="207">
        <v>-1.5613589177502218E-3</v>
      </c>
      <c r="K1107" s="207">
        <v>2.6219753719564087E-3</v>
      </c>
      <c r="L1107" s="207">
        <v>-2.3498947702396134E-3</v>
      </c>
      <c r="M1107" s="207">
        <v>-2.0497223468398662E-3</v>
      </c>
      <c r="N1107" s="207">
        <v>9.1200141244879296E-3</v>
      </c>
      <c r="O1107" s="307">
        <v>3.1045151334064824E-3</v>
      </c>
      <c r="P1107" s="207">
        <v>3.1045151334062604E-3</v>
      </c>
      <c r="Q1107" s="207">
        <v>3.1045151334069265E-3</v>
      </c>
      <c r="R1107" s="207">
        <v>3.1045151334062604E-3</v>
      </c>
      <c r="S1107" s="207">
        <v>3.1045151334060384E-3</v>
      </c>
      <c r="T1107" s="207">
        <v>3.1045151334065935E-3</v>
      </c>
      <c r="U1107" s="307">
        <v>5.9304463297285004E-3</v>
      </c>
      <c r="V1107" s="207">
        <v>5.9304463297281673E-3</v>
      </c>
      <c r="W1107" s="207">
        <v>5.9304463297281673E-3</v>
      </c>
      <c r="X1107" s="207">
        <v>5.9304463297288335E-3</v>
      </c>
      <c r="Y1107" s="207">
        <v>5.9304463297280563E-3</v>
      </c>
      <c r="Z1107" s="207">
        <v>5.9304463297286114E-3</v>
      </c>
    </row>
    <row r="1108" spans="1:27" x14ac:dyDescent="0.25">
      <c r="A1108" t="str">
        <f t="shared" si="26"/>
        <v>49. Vervoer te land en vervoer via pijpleidingen</v>
      </c>
      <c r="B1108">
        <v>49</v>
      </c>
      <c r="C1108" s="41" t="s">
        <v>159</v>
      </c>
      <c r="D1108" s="208"/>
      <c r="E1108" s="50">
        <v>57.749895195633627</v>
      </c>
      <c r="F1108" s="50">
        <v>41.352122946078566</v>
      </c>
      <c r="G1108" s="50">
        <v>47.8152654193199</v>
      </c>
      <c r="H1108" s="50">
        <v>51.927550050379359</v>
      </c>
      <c r="I1108" s="50">
        <v>63.080403215159471</v>
      </c>
      <c r="J1108" s="50">
        <v>72.195942341961768</v>
      </c>
      <c r="K1108" s="50">
        <v>79.702988394106853</v>
      </c>
      <c r="L1108" s="50">
        <v>62.338801328253702</v>
      </c>
      <c r="M1108" s="50">
        <v>88.69261451966949</v>
      </c>
      <c r="N1108" s="50">
        <v>93.2179655288097</v>
      </c>
      <c r="O1108" s="306">
        <v>67.191771774699831</v>
      </c>
      <c r="P1108" s="50">
        <v>68.098668865088541</v>
      </c>
      <c r="Q1108" s="50">
        <v>70.775054610439781</v>
      </c>
      <c r="R1108" s="50">
        <v>72.979865815445962</v>
      </c>
      <c r="S1108" s="50">
        <v>75.125881484798256</v>
      </c>
      <c r="T1108" s="50">
        <v>76.739254755636736</v>
      </c>
      <c r="U1108" s="306">
        <v>67.577332106869875</v>
      </c>
      <c r="V1108" s="50">
        <v>68.105770305322082</v>
      </c>
      <c r="W1108" s="50">
        <v>70.38592739622392</v>
      </c>
      <c r="X1108" s="50">
        <v>72.172046795993595</v>
      </c>
      <c r="Y1108" s="50">
        <v>73.878127576335558</v>
      </c>
      <c r="Z1108" s="50">
        <v>75.041967781433186</v>
      </c>
      <c r="AA1108" s="8"/>
    </row>
    <row r="1109" spans="1:27" x14ac:dyDescent="0.25">
      <c r="A1109" t="str">
        <f t="shared" si="26"/>
        <v>49. Vervoer te land en vervoer via pijpleidingen</v>
      </c>
      <c r="B1109">
        <v>49</v>
      </c>
      <c r="C1109" s="41" t="s">
        <v>160</v>
      </c>
      <c r="D1109" s="208"/>
      <c r="E1109" s="50">
        <v>736.47880044774797</v>
      </c>
      <c r="F1109" s="50">
        <v>706.70388088994287</v>
      </c>
      <c r="G1109" s="50">
        <v>675.60973089750394</v>
      </c>
      <c r="H1109" s="50">
        <v>710.48638985997547</v>
      </c>
      <c r="I1109" s="50">
        <v>736.93271916680476</v>
      </c>
      <c r="J1109" s="50">
        <v>730.69930987238661</v>
      </c>
      <c r="K1109" s="50">
        <v>750.29931852644791</v>
      </c>
      <c r="L1109" s="50">
        <v>763.12732646179427</v>
      </c>
      <c r="M1109" s="50">
        <v>796.53639473499913</v>
      </c>
      <c r="N1109" s="50">
        <v>891.26096075031899</v>
      </c>
      <c r="O1109" s="306">
        <v>765.25694040905387</v>
      </c>
      <c r="P1109" s="50">
        <v>775.58572434086932</v>
      </c>
      <c r="Q1109" s="50">
        <v>806.06747400672816</v>
      </c>
      <c r="R1109" s="50">
        <v>831.17839209027113</v>
      </c>
      <c r="S1109" s="50">
        <v>855.61967919764231</v>
      </c>
      <c r="T1109" s="50">
        <v>873.99462393223757</v>
      </c>
      <c r="U1109" s="306">
        <v>771.96257571492526</v>
      </c>
      <c r="V1109" s="50">
        <v>777.99913412978208</v>
      </c>
      <c r="W1109" s="50">
        <v>804.04626984895469</v>
      </c>
      <c r="X1109" s="50">
        <v>824.44981774575695</v>
      </c>
      <c r="Y1109" s="50">
        <v>843.93905285624703</v>
      </c>
      <c r="Z1109" s="50">
        <v>857.23405954616715</v>
      </c>
    </row>
    <row r="1110" spans="1:27" x14ac:dyDescent="0.25">
      <c r="A1110" t="str">
        <f t="shared" si="26"/>
        <v>49. Vervoer te land en vervoer via pijpleidingen</v>
      </c>
      <c r="B1110">
        <v>49</v>
      </c>
      <c r="C1110" s="41" t="s">
        <v>161</v>
      </c>
      <c r="D1110" s="208"/>
      <c r="E1110" s="50">
        <v>1245.4393683315764</v>
      </c>
      <c r="F1110" s="50">
        <v>1209.8110803604834</v>
      </c>
      <c r="G1110" s="50">
        <v>1165.0450122818499</v>
      </c>
      <c r="H1110" s="50">
        <v>1237.500424902662</v>
      </c>
      <c r="I1110" s="50">
        <v>1256.5233624006346</v>
      </c>
      <c r="J1110" s="50">
        <v>1254.47502966616</v>
      </c>
      <c r="K1110" s="50">
        <v>1264.4734324276124</v>
      </c>
      <c r="L1110" s="50">
        <v>1217.2140591331579</v>
      </c>
      <c r="M1110" s="50">
        <v>1245.438158473358</v>
      </c>
      <c r="N1110" s="50">
        <v>1335.7384913053602</v>
      </c>
      <c r="O1110" s="306">
        <v>1269.0215780973006</v>
      </c>
      <c r="P1110" s="50">
        <v>1286.1497464193958</v>
      </c>
      <c r="Q1110" s="50">
        <v>1336.6974723158241</v>
      </c>
      <c r="R1110" s="50">
        <v>1378.3387763160404</v>
      </c>
      <c r="S1110" s="50">
        <v>1418.8696347740454</v>
      </c>
      <c r="T1110" s="50">
        <v>1449.3407094330778</v>
      </c>
      <c r="U1110" s="306">
        <v>1283.615772031827</v>
      </c>
      <c r="V1110" s="50">
        <v>1293.6533332217914</v>
      </c>
      <c r="W1110" s="50">
        <v>1336.9643890646466</v>
      </c>
      <c r="X1110" s="50">
        <v>1370.8913133867065</v>
      </c>
      <c r="Y1110" s="50">
        <v>1403.2979226701846</v>
      </c>
      <c r="Z1110" s="50">
        <v>1425.4047978132523</v>
      </c>
    </row>
    <row r="1111" spans="1:27" x14ac:dyDescent="0.25">
      <c r="A1111" t="str">
        <f t="shared" si="26"/>
        <v>49. Vervoer te land en vervoer via pijpleidingen</v>
      </c>
      <c r="B1111">
        <v>49</v>
      </c>
      <c r="C1111" s="41" t="s">
        <v>162</v>
      </c>
      <c r="D1111" s="208"/>
      <c r="E1111" s="50">
        <v>1391.0676379043591</v>
      </c>
      <c r="F1111" s="50">
        <v>1322.4659717054835</v>
      </c>
      <c r="G1111" s="50">
        <v>1210.8035875471171</v>
      </c>
      <c r="H1111" s="50">
        <v>1246.7316928562659</v>
      </c>
      <c r="I1111" s="50">
        <v>1246.2958033961743</v>
      </c>
      <c r="J1111" s="50">
        <v>1268.7166597087835</v>
      </c>
      <c r="K1111" s="50">
        <v>1335.2355947692151</v>
      </c>
      <c r="L1111" s="50">
        <v>1292.4822878824073</v>
      </c>
      <c r="M1111" s="50">
        <v>1304.493911943694</v>
      </c>
      <c r="N1111" s="50">
        <v>1412.2596188253133</v>
      </c>
      <c r="O1111" s="306">
        <v>1366.8772829155614</v>
      </c>
      <c r="P1111" s="50">
        <v>1353.7645051748107</v>
      </c>
      <c r="Q1111" s="50">
        <v>1357.8015061519789</v>
      </c>
      <c r="R1111" s="50">
        <v>1351.8774513345952</v>
      </c>
      <c r="S1111" s="50">
        <v>1349.2660077984185</v>
      </c>
      <c r="T1111" s="50">
        <v>1367.0531641738207</v>
      </c>
      <c r="U1111" s="306">
        <v>1386.4604671233549</v>
      </c>
      <c r="V1111" s="50">
        <v>1365.4676816389747</v>
      </c>
      <c r="W1111" s="50">
        <v>1361.8677203231257</v>
      </c>
      <c r="X1111" s="50">
        <v>1348.3303236345917</v>
      </c>
      <c r="Y1111" s="50">
        <v>1338.1872703167651</v>
      </c>
      <c r="Z1111" s="50">
        <v>1348.2333228413311</v>
      </c>
    </row>
    <row r="1112" spans="1:27" x14ac:dyDescent="0.25">
      <c r="A1112" t="str">
        <f t="shared" si="26"/>
        <v>49. Vervoer te land en vervoer via pijpleidingen</v>
      </c>
      <c r="B1112">
        <v>49</v>
      </c>
      <c r="C1112" s="41" t="s">
        <v>163</v>
      </c>
      <c r="D1112" s="208"/>
      <c r="E1112" s="50">
        <v>1330.3433060081691</v>
      </c>
      <c r="F1112" s="50">
        <v>1313.1778270803641</v>
      </c>
      <c r="G1112" s="50">
        <v>1277.0246119699859</v>
      </c>
      <c r="H1112" s="50">
        <v>1365.2921066787301</v>
      </c>
      <c r="I1112" s="50">
        <v>1325.3047111691901</v>
      </c>
      <c r="J1112" s="50">
        <v>1333.9719983935108</v>
      </c>
      <c r="K1112" s="50">
        <v>1371.0169628454555</v>
      </c>
      <c r="L1112" s="50">
        <v>1309.901881825597</v>
      </c>
      <c r="M1112" s="50">
        <v>1314.9313732824617</v>
      </c>
      <c r="N1112" s="50">
        <v>1409.273984316816</v>
      </c>
      <c r="O1112" s="306">
        <v>1381.5796861100669</v>
      </c>
      <c r="P1112" s="50">
        <v>1396.1133239632975</v>
      </c>
      <c r="Q1112" s="50">
        <v>1395.0464555697663</v>
      </c>
      <c r="R1112" s="50">
        <v>1397.9664469100326</v>
      </c>
      <c r="S1112" s="50">
        <v>1409.1946120528814</v>
      </c>
      <c r="T1112" s="50">
        <v>1405.5066008505601</v>
      </c>
      <c r="U1112" s="306">
        <v>1404.3483158911322</v>
      </c>
      <c r="V1112" s="50">
        <v>1411.171861433638</v>
      </c>
      <c r="W1112" s="50">
        <v>1402.1944498203641</v>
      </c>
      <c r="X1112" s="50">
        <v>1397.2581745054315</v>
      </c>
      <c r="Y1112" s="50">
        <v>1400.5906497734634</v>
      </c>
      <c r="Z1112" s="50">
        <v>1389.099886226327</v>
      </c>
    </row>
    <row r="1113" spans="1:27" x14ac:dyDescent="0.25">
      <c r="A1113" t="str">
        <f t="shared" si="26"/>
        <v>49. Vervoer te land en vervoer via pijpleidingen</v>
      </c>
      <c r="B1113">
        <v>49</v>
      </c>
      <c r="C1113" s="41" t="s">
        <v>164</v>
      </c>
      <c r="D1113" s="208"/>
      <c r="E1113" s="50">
        <v>1366.9290998294005</v>
      </c>
      <c r="F1113" s="50">
        <v>1302.8759235217601</v>
      </c>
      <c r="G1113" s="50">
        <v>1197.5676913008936</v>
      </c>
      <c r="H1113" s="50">
        <v>1271.6845757674475</v>
      </c>
      <c r="I1113" s="50">
        <v>1216.7598251614522</v>
      </c>
      <c r="J1113" s="50">
        <v>1244.4737387277669</v>
      </c>
      <c r="K1113" s="50">
        <v>1325.6349445366482</v>
      </c>
      <c r="L1113" s="50">
        <v>1310.1923417190028</v>
      </c>
      <c r="M1113" s="50">
        <v>1351.0155436833022</v>
      </c>
      <c r="N1113" s="50">
        <v>1465.0873622799581</v>
      </c>
      <c r="O1113" s="306">
        <v>1413.1591648380479</v>
      </c>
      <c r="P1113" s="50">
        <v>1408.5760317913225</v>
      </c>
      <c r="Q1113" s="50">
        <v>1407.8628669534919</v>
      </c>
      <c r="R1113" s="50">
        <v>1400.2902180594201</v>
      </c>
      <c r="S1113" s="50">
        <v>1414.610801459756</v>
      </c>
      <c r="T1113" s="50">
        <v>1435.4622610793767</v>
      </c>
      <c r="U1113" s="306">
        <v>1439.6714237744907</v>
      </c>
      <c r="V1113" s="50">
        <v>1426.963736924168</v>
      </c>
      <c r="W1113" s="50">
        <v>1418.2517701027059</v>
      </c>
      <c r="X1113" s="50">
        <v>1402.7212376040357</v>
      </c>
      <c r="Y1113" s="50">
        <v>1409.1285844612203</v>
      </c>
      <c r="Z1113" s="50">
        <v>1421.8892524076207</v>
      </c>
    </row>
    <row r="1114" spans="1:27" x14ac:dyDescent="0.25">
      <c r="A1114" t="str">
        <f t="shared" si="26"/>
        <v>49. Vervoer te land en vervoer via pijpleidingen</v>
      </c>
      <c r="B1114">
        <v>49</v>
      </c>
      <c r="C1114" s="41" t="s">
        <v>165</v>
      </c>
      <c r="D1114" s="208"/>
      <c r="E1114" s="50">
        <v>1422.77031219639</v>
      </c>
      <c r="F1114" s="50">
        <v>1378.3491343345559</v>
      </c>
      <c r="G1114" s="50">
        <v>1267.3651215263594</v>
      </c>
      <c r="H1114" s="50">
        <v>1347.3984617801739</v>
      </c>
      <c r="I1114" s="50">
        <v>1308.0757967133686</v>
      </c>
      <c r="J1114" s="50">
        <v>1299.6466987892284</v>
      </c>
      <c r="K1114" s="50">
        <v>1340.1462502836443</v>
      </c>
      <c r="L1114" s="50">
        <v>1290.3590894679535</v>
      </c>
      <c r="M1114" s="50">
        <v>1305.0218795663743</v>
      </c>
      <c r="N1114" s="50">
        <v>1414.1008549174107</v>
      </c>
      <c r="O1114" s="306">
        <v>1405.6711145827767</v>
      </c>
      <c r="P1114" s="50">
        <v>1450.0561532372401</v>
      </c>
      <c r="Q1114" s="50">
        <v>1497.8577318595917</v>
      </c>
      <c r="R1114" s="50">
        <v>1543.6902917086372</v>
      </c>
      <c r="S1114" s="50">
        <v>1557.5994672456457</v>
      </c>
      <c r="T1114" s="50">
        <v>1562.3919928892442</v>
      </c>
      <c r="U1114" s="306">
        <v>1433.8842261097188</v>
      </c>
      <c r="V1114" s="50">
        <v>1470.8741811892498</v>
      </c>
      <c r="W1114" s="50">
        <v>1510.850898474898</v>
      </c>
      <c r="X1114" s="50">
        <v>1548.3586047672504</v>
      </c>
      <c r="Y1114" s="50">
        <v>1553.5581246516929</v>
      </c>
      <c r="Z1114" s="50">
        <v>1549.6087450715654</v>
      </c>
    </row>
    <row r="1115" spans="1:27" x14ac:dyDescent="0.25">
      <c r="A1115" t="str">
        <f t="shared" si="26"/>
        <v>49. Vervoer te land en vervoer via pijpleidingen</v>
      </c>
      <c r="B1115">
        <v>49</v>
      </c>
      <c r="C1115" s="41" t="s">
        <v>166</v>
      </c>
      <c r="D1115" s="206"/>
      <c r="E1115" s="50">
        <v>1490.1187092872412</v>
      </c>
      <c r="F1115" s="50">
        <v>1365.7889652057506</v>
      </c>
      <c r="G1115" s="50">
        <v>1196.6336303472997</v>
      </c>
      <c r="H1115" s="50">
        <v>1237.4691642177042</v>
      </c>
      <c r="I1115" s="50">
        <v>1165.7936063684276</v>
      </c>
      <c r="J1115" s="50">
        <v>1154.4377818583096</v>
      </c>
      <c r="K1115" s="50">
        <v>1221.9959226709768</v>
      </c>
      <c r="L1115" s="50">
        <v>1189.8648745437883</v>
      </c>
      <c r="M1115" s="50">
        <v>1202.4753802799705</v>
      </c>
      <c r="N1115" s="50">
        <v>1335.8222109730623</v>
      </c>
      <c r="O1115" s="306">
        <v>1257.5137370924244</v>
      </c>
      <c r="P1115" s="50">
        <v>1246.7554587740569</v>
      </c>
      <c r="Q1115" s="50">
        <v>1247.2086625638692</v>
      </c>
      <c r="R1115" s="50">
        <v>1255.8324647165639</v>
      </c>
      <c r="S1115" s="50">
        <v>1270.7714393673762</v>
      </c>
      <c r="T1115" s="50">
        <v>1316.8493240007504</v>
      </c>
      <c r="U1115" s="306">
        <v>1287.3051208229335</v>
      </c>
      <c r="V1115" s="50">
        <v>1269.1424622818479</v>
      </c>
      <c r="W1115" s="50">
        <v>1262.4917604959614</v>
      </c>
      <c r="X1115" s="50">
        <v>1264.1001334503746</v>
      </c>
      <c r="Y1115" s="50">
        <v>1271.9720087545559</v>
      </c>
      <c r="Z1115" s="50">
        <v>1310.7097540856121</v>
      </c>
    </row>
    <row r="1116" spans="1:27" x14ac:dyDescent="0.25">
      <c r="A1116" t="str">
        <f t="shared" si="26"/>
        <v>49. Vervoer te land en vervoer via pijpleidingen</v>
      </c>
      <c r="B1116">
        <v>49</v>
      </c>
      <c r="C1116" s="41" t="s">
        <v>167</v>
      </c>
      <c r="D1116" s="206"/>
      <c r="E1116" s="50">
        <v>1496.4468348771511</v>
      </c>
      <c r="F1116" s="50">
        <v>1482.4445913191448</v>
      </c>
      <c r="G1116" s="50">
        <v>1418.7649072822778</v>
      </c>
      <c r="H1116" s="50">
        <v>1534.2930494202431</v>
      </c>
      <c r="I1116" s="50">
        <v>1441.871985900847</v>
      </c>
      <c r="J1116" s="50">
        <v>1429.2411322605471</v>
      </c>
      <c r="K1116" s="50">
        <v>1488.2547500074404</v>
      </c>
      <c r="L1116" s="50">
        <v>1428.6524214388883</v>
      </c>
      <c r="M1116" s="50">
        <v>1428.2473338803438</v>
      </c>
      <c r="N1116" s="50">
        <v>1568.8283751887354</v>
      </c>
      <c r="O1116" s="306">
        <v>1484.292388153707</v>
      </c>
      <c r="P1116" s="50">
        <v>1471.8220080943388</v>
      </c>
      <c r="Q1116" s="50">
        <v>1461.0838146422541</v>
      </c>
      <c r="R1116" s="50">
        <v>1462.7597485113763</v>
      </c>
      <c r="S1116" s="50">
        <v>1467.2075057779632</v>
      </c>
      <c r="T1116" s="50">
        <v>1448.9052884060102</v>
      </c>
      <c r="U1116" s="306">
        <v>1513.883233925274</v>
      </c>
      <c r="V1116" s="50">
        <v>1492.7550499856723</v>
      </c>
      <c r="W1116" s="50">
        <v>1473.5630527594542</v>
      </c>
      <c r="X1116" s="50">
        <v>1466.9892539244106</v>
      </c>
      <c r="Y1116" s="50">
        <v>1463.2071306712758</v>
      </c>
      <c r="Z1116" s="50">
        <v>1436.8604932292774</v>
      </c>
    </row>
    <row r="1117" spans="1:27" x14ac:dyDescent="0.25">
      <c r="A1117" t="str">
        <f t="shared" si="26"/>
        <v>49. Vervoer te land en vervoer via pijpleidingen</v>
      </c>
      <c r="B1117">
        <v>49</v>
      </c>
      <c r="C1117" s="41" t="s">
        <v>168</v>
      </c>
      <c r="D1117" s="206"/>
      <c r="E1117" s="50">
        <v>847.27647524539475</v>
      </c>
      <c r="F1117" s="50">
        <v>873.40946858382313</v>
      </c>
      <c r="G1117" s="50">
        <v>879.99010227908695</v>
      </c>
      <c r="H1117" s="50">
        <v>976.82124649937998</v>
      </c>
      <c r="I1117" s="50">
        <v>1008.8786167280356</v>
      </c>
      <c r="J1117" s="50">
        <v>1092.4421146416648</v>
      </c>
      <c r="K1117" s="50">
        <v>1185.5143337448571</v>
      </c>
      <c r="L1117" s="50">
        <v>1243.5117552152178</v>
      </c>
      <c r="M1117" s="50">
        <v>1336.010955860329</v>
      </c>
      <c r="N1117" s="50">
        <v>1464.0055511704995</v>
      </c>
      <c r="O1117" s="306">
        <v>1421.76128405949</v>
      </c>
      <c r="P1117" s="50">
        <v>1416.3875960247269</v>
      </c>
      <c r="Q1117" s="50">
        <v>1391.7355660294093</v>
      </c>
      <c r="R1117" s="50">
        <v>1346.473109587103</v>
      </c>
      <c r="S1117" s="50">
        <v>1308.6647318111904</v>
      </c>
      <c r="T1117" s="50">
        <v>1289.7973693080244</v>
      </c>
      <c r="U1117" s="306">
        <v>1438.0241407003416</v>
      </c>
      <c r="V1117" s="50">
        <v>1424.5639347709869</v>
      </c>
      <c r="W1117" s="50">
        <v>1391.928392972789</v>
      </c>
      <c r="X1117" s="50">
        <v>1339.1159718371421</v>
      </c>
      <c r="Y1117" s="50">
        <v>1294.2233809247696</v>
      </c>
      <c r="Z1117" s="50">
        <v>1268.4187907969667</v>
      </c>
    </row>
    <row r="1118" spans="1:27" x14ac:dyDescent="0.25">
      <c r="A1118" t="str">
        <f t="shared" si="26"/>
        <v>49. Vervoer te land en vervoer via pijpleidingen</v>
      </c>
      <c r="B1118">
        <v>49</v>
      </c>
      <c r="C1118" s="41" t="s">
        <v>169</v>
      </c>
      <c r="D1118" s="206"/>
      <c r="E1118" s="50">
        <v>347.29624435630262</v>
      </c>
      <c r="F1118" s="50">
        <v>391.75166468096631</v>
      </c>
      <c r="G1118" s="50">
        <v>401.74983829096038</v>
      </c>
      <c r="H1118" s="50">
        <v>440.27852784854929</v>
      </c>
      <c r="I1118" s="50">
        <v>400.41574493787499</v>
      </c>
      <c r="J1118" s="50">
        <v>430.39640777914121</v>
      </c>
      <c r="K1118" s="50">
        <v>458.11508358255071</v>
      </c>
      <c r="L1118" s="50">
        <v>525.27958149019764</v>
      </c>
      <c r="M1118" s="50">
        <v>595.83172319771256</v>
      </c>
      <c r="N1118" s="50">
        <v>677.18072427615141</v>
      </c>
      <c r="O1118" s="306">
        <v>700.20211995546038</v>
      </c>
      <c r="P1118" s="50">
        <v>824.73942386147621</v>
      </c>
      <c r="Q1118" s="50">
        <v>870.91462030914909</v>
      </c>
      <c r="R1118" s="50">
        <v>938.44744597031354</v>
      </c>
      <c r="S1118" s="50">
        <v>984.53733457573821</v>
      </c>
      <c r="T1118" s="50">
        <v>1000.0404172307199</v>
      </c>
      <c r="U1118" s="306">
        <v>707.0324485200963</v>
      </c>
      <c r="V1118" s="50">
        <v>828.11951087563591</v>
      </c>
      <c r="W1118" s="50">
        <v>869.58528212654096</v>
      </c>
      <c r="X1118" s="50">
        <v>931.76607402367938</v>
      </c>
      <c r="Y1118" s="50">
        <v>972.05192349172648</v>
      </c>
      <c r="Z1118" s="50">
        <v>981.82743751874557</v>
      </c>
    </row>
    <row r="1119" spans="1:27" x14ac:dyDescent="0.25">
      <c r="A1119" t="str">
        <f t="shared" si="26"/>
        <v>49. Vervoer te land en vervoer via pijpleidingen</v>
      </c>
      <c r="B1119">
        <v>49</v>
      </c>
      <c r="C1119" s="41" t="s">
        <v>26</v>
      </c>
      <c r="D1119" s="208"/>
      <c r="E1119" s="50">
        <v>2691.0195544788485</v>
      </c>
      <c r="F1119" s="50">
        <v>2747.6057245839343</v>
      </c>
      <c r="G1119" s="50">
        <v>2700.5048478523249</v>
      </c>
      <c r="H1119" s="50">
        <v>2951.3928237681725</v>
      </c>
      <c r="I1119" s="50">
        <v>2851.1663475667574</v>
      </c>
      <c r="J1119" s="50">
        <v>2952.0796546813531</v>
      </c>
      <c r="K1119" s="50">
        <v>3131.8841673348484</v>
      </c>
      <c r="L1119" s="50">
        <v>3197.4437581443035</v>
      </c>
      <c r="M1119" s="50">
        <v>3360.0900129383854</v>
      </c>
      <c r="N1119" s="50">
        <v>3710.0146506353867</v>
      </c>
      <c r="O1119" s="306">
        <v>3606.2557921686575</v>
      </c>
      <c r="P1119" s="50">
        <v>3712.9490279805418</v>
      </c>
      <c r="Q1119" s="50">
        <v>3723.7340009808127</v>
      </c>
      <c r="R1119" s="50">
        <v>3747.6803040687928</v>
      </c>
      <c r="S1119" s="50">
        <v>3760.4095721648919</v>
      </c>
      <c r="T1119" s="50">
        <v>3738.7430749447544</v>
      </c>
      <c r="U1119" s="306">
        <v>3658.9398231457117</v>
      </c>
      <c r="V1119" s="50">
        <v>3745.4384956322951</v>
      </c>
      <c r="W1119" s="50">
        <v>3735.0767278587837</v>
      </c>
      <c r="X1119" s="50">
        <v>3737.8712997852322</v>
      </c>
      <c r="Y1119" s="50">
        <v>3729.4824350877716</v>
      </c>
      <c r="Z1119" s="50">
        <v>3687.1067215449898</v>
      </c>
    </row>
    <row r="1120" spans="1:27" x14ac:dyDescent="0.25">
      <c r="A1120" t="str">
        <f t="shared" si="26"/>
        <v>49. Vervoer te land en vervoer via pijpleidingen</v>
      </c>
      <c r="B1120">
        <v>49</v>
      </c>
      <c r="C1120" s="41" t="s">
        <v>19</v>
      </c>
      <c r="D1120" s="208"/>
      <c r="E1120" s="50">
        <v>11731.916683679367</v>
      </c>
      <c r="F1120" s="50">
        <v>11388.130630628355</v>
      </c>
      <c r="G1120" s="50">
        <v>10738.369499142655</v>
      </c>
      <c r="H1120" s="50">
        <v>11419.88318988151</v>
      </c>
      <c r="I1120" s="50">
        <v>11169.932575157969</v>
      </c>
      <c r="J1120" s="50">
        <v>11310.69681403946</v>
      </c>
      <c r="K1120" s="50">
        <v>11820.389581788953</v>
      </c>
      <c r="L1120" s="50">
        <v>11632.924420506261</v>
      </c>
      <c r="M1120" s="50">
        <v>11968.695269422213</v>
      </c>
      <c r="N1120" s="50">
        <v>13066.776099532437</v>
      </c>
      <c r="O1120" s="306">
        <v>12532.527067988589</v>
      </c>
      <c r="P1120" s="50">
        <v>12698.048640546625</v>
      </c>
      <c r="Q1120" s="50">
        <v>12843.051225012503</v>
      </c>
      <c r="R1120" s="50">
        <v>12979.834211019801</v>
      </c>
      <c r="S1120" s="50">
        <v>13111.467095545455</v>
      </c>
      <c r="T1120" s="50">
        <v>13226.081006059459</v>
      </c>
      <c r="U1120" s="306">
        <v>12733.765056720962</v>
      </c>
      <c r="V1120" s="50">
        <v>12828.81665675707</v>
      </c>
      <c r="W1120" s="50">
        <v>12902.129913385665</v>
      </c>
      <c r="X1120" s="50">
        <v>12966.152951675371</v>
      </c>
      <c r="Y1120" s="50">
        <v>13024.034176148236</v>
      </c>
      <c r="Z1120" s="50">
        <v>13064.328507318296</v>
      </c>
    </row>
    <row r="1121" spans="1:26" x14ac:dyDescent="0.25">
      <c r="A1121" t="str">
        <f t="shared" si="26"/>
        <v>49. Vervoer te land en vervoer via pijpleidingen</v>
      </c>
      <c r="B1121">
        <v>49</v>
      </c>
      <c r="C1121" s="41" t="s">
        <v>20</v>
      </c>
      <c r="D1121" s="208"/>
      <c r="E1121" s="207">
        <v>0.22937595169103181</v>
      </c>
      <c r="F1121" s="207">
        <v>0.24126924898404783</v>
      </c>
      <c r="G1121" s="207">
        <v>0.25148183325857165</v>
      </c>
      <c r="H1121" s="207">
        <v>0.25844334610911163</v>
      </c>
      <c r="I1121" s="207">
        <v>0.25525367573907987</v>
      </c>
      <c r="J1121" s="207">
        <v>0.26099892015645482</v>
      </c>
      <c r="K1121" s="207">
        <v>0.26495608674015075</v>
      </c>
      <c r="L1121" s="207">
        <v>0.27486156039215048</v>
      </c>
      <c r="M1121" s="207">
        <v>0.28073987492377633</v>
      </c>
      <c r="N1121" s="207">
        <v>0.2839273147695659</v>
      </c>
      <c r="O1121" s="307">
        <v>0.28775168588145283</v>
      </c>
      <c r="P1121" s="207">
        <v>0.29240311902134175</v>
      </c>
      <c r="Q1121" s="207">
        <v>0.28994153614591595</v>
      </c>
      <c r="R1121" s="207">
        <v>0.28873098401264902</v>
      </c>
      <c r="S1121" s="207">
        <v>0.28680311247873008</v>
      </c>
      <c r="T1121" s="207">
        <v>0.28267958386402359</v>
      </c>
      <c r="U1121" s="307">
        <v>0.28734155270239575</v>
      </c>
      <c r="V1121" s="207">
        <v>0.29195510356440663</v>
      </c>
      <c r="W1121" s="207">
        <v>0.28949303354818395</v>
      </c>
      <c r="X1121" s="207">
        <v>0.28827913057297827</v>
      </c>
      <c r="Y1121" s="207">
        <v>0.28635385815539521</v>
      </c>
      <c r="Z1121" s="207">
        <v>0.28222703673438471</v>
      </c>
    </row>
    <row r="1122" spans="1:26" x14ac:dyDescent="0.25">
      <c r="A1122" t="str">
        <f t="shared" si="26"/>
        <v>49. Vervoer te land en vervoer via pijpleidingen</v>
      </c>
      <c r="B1122">
        <v>49</v>
      </c>
      <c r="C1122" s="41" t="s">
        <v>29</v>
      </c>
      <c r="D1122" s="208"/>
      <c r="E1122" s="50">
        <v>11050.916683679367</v>
      </c>
      <c r="F1122" s="50">
        <v>11224.130630628355</v>
      </c>
      <c r="G1122" s="50">
        <v>10738.369499142655</v>
      </c>
      <c r="H1122" s="50">
        <v>11419.88318988151</v>
      </c>
      <c r="I1122" s="50">
        <v>11169.932575157969</v>
      </c>
      <c r="J1122" s="50">
        <v>11310.69681403946</v>
      </c>
      <c r="K1122" s="50">
        <v>11820.389581788953</v>
      </c>
      <c r="L1122" s="50">
        <v>11632.924420506261</v>
      </c>
      <c r="M1122" s="50">
        <v>11968.695269422213</v>
      </c>
      <c r="N1122" s="50">
        <v>12845.989236741503</v>
      </c>
      <c r="O1122" s="306">
        <v>12532.527067988589</v>
      </c>
      <c r="P1122" s="50">
        <v>12698.048640546625</v>
      </c>
      <c r="Q1122" s="50">
        <v>12843.051225012503</v>
      </c>
      <c r="R1122" s="50">
        <v>12979.834211019801</v>
      </c>
      <c r="S1122" s="50">
        <v>13111.467095545455</v>
      </c>
      <c r="T1122" s="50">
        <v>13226.081006059459</v>
      </c>
      <c r="U1122" s="306">
        <v>12733.765056720962</v>
      </c>
      <c r="V1122" s="50">
        <v>12828.81665675707</v>
      </c>
      <c r="W1122" s="50">
        <v>12902.129913385665</v>
      </c>
      <c r="X1122" s="50">
        <v>12966.152951675371</v>
      </c>
      <c r="Y1122" s="50">
        <v>13024.034176148236</v>
      </c>
      <c r="Z1122" s="50">
        <v>13064.328507318296</v>
      </c>
    </row>
    <row r="1123" spans="1:26" x14ac:dyDescent="0.25">
      <c r="A1123" t="str">
        <f t="shared" si="26"/>
        <v>51. Luchtvaart</v>
      </c>
      <c r="B1123">
        <v>51</v>
      </c>
      <c r="C1123" s="41" t="s">
        <v>25</v>
      </c>
      <c r="D1123" s="50">
        <v>4787</v>
      </c>
      <c r="E1123" s="50">
        <v>4866</v>
      </c>
      <c r="F1123" s="50">
        <v>5015</v>
      </c>
      <c r="G1123" s="50">
        <v>5151</v>
      </c>
      <c r="H1123" s="50">
        <v>5343</v>
      </c>
      <c r="I1123" s="50">
        <v>5603</v>
      </c>
      <c r="J1123" s="50">
        <v>5292</v>
      </c>
      <c r="K1123" s="50">
        <v>4231</v>
      </c>
      <c r="L1123" s="50">
        <v>4713</v>
      </c>
      <c r="M1123" s="50">
        <v>4849</v>
      </c>
      <c r="N1123" s="50">
        <v>4929.2609088621475</v>
      </c>
      <c r="O1123" s="306">
        <v>4943.7174808584823</v>
      </c>
      <c r="P1123" s="50">
        <v>4958.2164511935835</v>
      </c>
      <c r="Q1123" s="50">
        <v>4972.7579442136048</v>
      </c>
      <c r="R1123" s="50">
        <v>4987.3420846293857</v>
      </c>
      <c r="S1123" s="50">
        <v>5001.9689975175161</v>
      </c>
      <c r="T1123" s="50">
        <v>5016.6388083214069</v>
      </c>
      <c r="U1123" s="306">
        <v>4913.3086107276949</v>
      </c>
      <c r="V1123" s="50">
        <v>4897.4079381453275</v>
      </c>
      <c r="W1123" s="50">
        <v>4881.5587240420828</v>
      </c>
      <c r="X1123" s="50">
        <v>4865.7608018856945</v>
      </c>
      <c r="Y1123" s="50">
        <v>4850.0140056828286</v>
      </c>
      <c r="Z1123" s="50">
        <v>4834.318169977354</v>
      </c>
    </row>
    <row r="1124" spans="1:26" x14ac:dyDescent="0.25">
      <c r="A1124" t="str">
        <f t="shared" si="26"/>
        <v>51. Luchtvaart</v>
      </c>
      <c r="B1124">
        <v>51</v>
      </c>
      <c r="C1124" s="41" t="s">
        <v>154</v>
      </c>
      <c r="D1124" s="206"/>
      <c r="E1124" s="50">
        <v>79</v>
      </c>
      <c r="F1124" s="50">
        <v>149</v>
      </c>
      <c r="G1124" s="50">
        <v>136</v>
      </c>
      <c r="H1124" s="50">
        <v>192</v>
      </c>
      <c r="I1124" s="50">
        <v>260</v>
      </c>
      <c r="J1124" s="50">
        <v>-311</v>
      </c>
      <c r="K1124" s="50">
        <v>-1061</v>
      </c>
      <c r="L1124" s="50">
        <v>482</v>
      </c>
      <c r="M1124" s="50">
        <v>136</v>
      </c>
      <c r="N1124" s="50">
        <v>80.260908862147517</v>
      </c>
      <c r="O1124" s="306">
        <v>14.456571996334787</v>
      </c>
      <c r="P1124" s="50">
        <v>14.498970335101149</v>
      </c>
      <c r="Q1124" s="50">
        <v>14.541493020021335</v>
      </c>
      <c r="R1124" s="50">
        <v>14.584140415780894</v>
      </c>
      <c r="S1124" s="50">
        <v>14.626912888130391</v>
      </c>
      <c r="T1124" s="50">
        <v>14.669810803890869</v>
      </c>
      <c r="U1124" s="306">
        <v>-15.952298134452576</v>
      </c>
      <c r="V1124" s="50">
        <v>-15.900672582367406</v>
      </c>
      <c r="W1124" s="50">
        <v>-15.849214103244776</v>
      </c>
      <c r="X1124" s="50">
        <v>-15.797922156388267</v>
      </c>
      <c r="Y1124" s="50">
        <v>-15.74679620286588</v>
      </c>
      <c r="Z1124" s="50">
        <v>-15.695835705474565</v>
      </c>
    </row>
    <row r="1125" spans="1:26" x14ac:dyDescent="0.25">
      <c r="A1125" t="str">
        <f t="shared" si="26"/>
        <v>51. Luchtvaart</v>
      </c>
      <c r="B1125">
        <v>51</v>
      </c>
      <c r="C1125" s="41" t="s">
        <v>155</v>
      </c>
      <c r="D1125" s="206"/>
      <c r="E1125" s="207">
        <v>1.0165030290369752</v>
      </c>
      <c r="F1125" s="207">
        <v>1.0306206329634195</v>
      </c>
      <c r="G1125" s="207">
        <v>1.0271186440677966</v>
      </c>
      <c r="H1125" s="207">
        <v>1.0372743156668609</v>
      </c>
      <c r="I1125" s="207">
        <v>1.0486618004866179</v>
      </c>
      <c r="J1125" s="207">
        <v>0.94449402106014635</v>
      </c>
      <c r="K1125" s="207">
        <v>0.79950869236583522</v>
      </c>
      <c r="L1125" s="207">
        <v>1.1139210588513353</v>
      </c>
      <c r="M1125" s="207">
        <v>1.0288563547634204</v>
      </c>
      <c r="N1125" s="207">
        <v>1.016552053797102</v>
      </c>
      <c r="O1125" s="307">
        <v>1.002932807222751</v>
      </c>
      <c r="P1125" s="207">
        <v>1.0029328072227508</v>
      </c>
      <c r="Q1125" s="207">
        <v>1.0029328072227506</v>
      </c>
      <c r="R1125" s="207">
        <v>1.0029328072227508</v>
      </c>
      <c r="S1125" s="207">
        <v>1.0029328072227508</v>
      </c>
      <c r="T1125" s="207">
        <v>1.0029328072227499</v>
      </c>
      <c r="U1125" s="307">
        <v>0.99676375456089727</v>
      </c>
      <c r="V1125" s="207">
        <v>0.99676375456089816</v>
      </c>
      <c r="W1125" s="207">
        <v>0.99676375456089794</v>
      </c>
      <c r="X1125" s="207">
        <v>0.99676375456089827</v>
      </c>
      <c r="Y1125" s="207">
        <v>0.99676375456089761</v>
      </c>
      <c r="Z1125" s="207">
        <v>0.9967637545608975</v>
      </c>
    </row>
    <row r="1126" spans="1:26" x14ac:dyDescent="0.25">
      <c r="A1126" t="str">
        <f t="shared" si="26"/>
        <v>51. Luchtvaart</v>
      </c>
      <c r="B1126">
        <v>51</v>
      </c>
      <c r="C1126" s="41" t="s">
        <v>8</v>
      </c>
      <c r="D1126" s="50">
        <v>11</v>
      </c>
      <c r="E1126" s="50">
        <v>10</v>
      </c>
      <c r="F1126" s="50">
        <v>12</v>
      </c>
      <c r="G1126" s="50">
        <v>9</v>
      </c>
      <c r="H1126" s="50">
        <v>26</v>
      </c>
      <c r="I1126" s="50">
        <v>15</v>
      </c>
      <c r="J1126" s="50">
        <v>8</v>
      </c>
      <c r="K1126" s="50">
        <v>2</v>
      </c>
      <c r="L1126" s="50">
        <v>2</v>
      </c>
      <c r="M1126" s="50">
        <v>16</v>
      </c>
      <c r="N1126" s="50">
        <v>10.667569801404255</v>
      </c>
      <c r="O1126" s="306">
        <v>10.785741011299603</v>
      </c>
      <c r="P1126" s="50">
        <v>11.033477897387424</v>
      </c>
      <c r="Q1126" s="50">
        <v>11.301486213635759</v>
      </c>
      <c r="R1126" s="50">
        <v>11.587732701291646</v>
      </c>
      <c r="S1126" s="50">
        <v>11.842178532924436</v>
      </c>
      <c r="T1126" s="50">
        <v>11.941241335725802</v>
      </c>
      <c r="U1126" s="306">
        <v>10.719397778914896</v>
      </c>
      <c r="V1126" s="50">
        <v>10.898161218235717</v>
      </c>
      <c r="W1126" s="50">
        <v>11.094219593980135</v>
      </c>
      <c r="X1126" s="50">
        <v>11.305247284809781</v>
      </c>
      <c r="Y1126" s="50">
        <v>11.482424575399206</v>
      </c>
      <c r="Z1126" s="50">
        <v>11.50725857831887</v>
      </c>
    </row>
    <row r="1127" spans="1:26" x14ac:dyDescent="0.25">
      <c r="A1127" t="str">
        <f t="shared" si="26"/>
        <v>51. Luchtvaart</v>
      </c>
      <c r="B1127">
        <v>51</v>
      </c>
      <c r="C1127" s="41" t="s">
        <v>9</v>
      </c>
      <c r="D1127" s="50">
        <v>388</v>
      </c>
      <c r="E1127" s="50">
        <v>407</v>
      </c>
      <c r="F1127" s="50">
        <v>410</v>
      </c>
      <c r="G1127" s="50">
        <v>460</v>
      </c>
      <c r="H1127" s="50">
        <v>469</v>
      </c>
      <c r="I1127" s="50">
        <v>509</v>
      </c>
      <c r="J1127" s="50">
        <v>368</v>
      </c>
      <c r="K1127" s="50">
        <v>148</v>
      </c>
      <c r="L1127" s="50">
        <v>284</v>
      </c>
      <c r="M1127" s="50">
        <v>352</v>
      </c>
      <c r="N1127" s="50">
        <v>364.71556212909138</v>
      </c>
      <c r="O1127" s="306">
        <v>368.7557399809188</v>
      </c>
      <c r="P1127" s="50">
        <v>377.22566324851601</v>
      </c>
      <c r="Q1127" s="50">
        <v>386.38865027700638</v>
      </c>
      <c r="R1127" s="50">
        <v>396.1751855982144</v>
      </c>
      <c r="S1127" s="50">
        <v>404.87448227430843</v>
      </c>
      <c r="T1127" s="50">
        <v>408.26135918089568</v>
      </c>
      <c r="U1127" s="306">
        <v>366.48751865749574</v>
      </c>
      <c r="V1127" s="50">
        <v>372.59929570454551</v>
      </c>
      <c r="W1127" s="50">
        <v>379.30237260499655</v>
      </c>
      <c r="X1127" s="50">
        <v>386.51723825092904</v>
      </c>
      <c r="Y1127" s="50">
        <v>392.57478615891876</v>
      </c>
      <c r="Z1127" s="50">
        <v>393.42384058306408</v>
      </c>
    </row>
    <row r="1128" spans="1:26" x14ac:dyDescent="0.25">
      <c r="A1128" t="str">
        <f t="shared" si="26"/>
        <v>51. Luchtvaart</v>
      </c>
      <c r="B1128">
        <v>51</v>
      </c>
      <c r="C1128" s="41" t="s">
        <v>10</v>
      </c>
      <c r="D1128" s="50">
        <v>727</v>
      </c>
      <c r="E1128" s="50">
        <v>770</v>
      </c>
      <c r="F1128" s="50">
        <v>823</v>
      </c>
      <c r="G1128" s="50">
        <v>884</v>
      </c>
      <c r="H1128" s="50">
        <v>930</v>
      </c>
      <c r="I1128" s="50">
        <v>994</v>
      </c>
      <c r="J1128" s="50">
        <v>820</v>
      </c>
      <c r="K1128" s="50">
        <v>506</v>
      </c>
      <c r="L1128" s="50">
        <v>667</v>
      </c>
      <c r="M1128" s="50">
        <v>647</v>
      </c>
      <c r="N1128" s="50">
        <v>746.53767763340772</v>
      </c>
      <c r="O1128" s="306">
        <v>754.80753311509284</v>
      </c>
      <c r="P1128" s="50">
        <v>772.14465141356322</v>
      </c>
      <c r="Q1128" s="50">
        <v>790.90040457227542</v>
      </c>
      <c r="R1128" s="50">
        <v>810.93250111381531</v>
      </c>
      <c r="S1128" s="50">
        <v>828.73912471853157</v>
      </c>
      <c r="T1128" s="50">
        <v>835.6717359992615</v>
      </c>
      <c r="U1128" s="306">
        <v>750.16470222171995</v>
      </c>
      <c r="V1128" s="50">
        <v>762.67492201130699</v>
      </c>
      <c r="W1128" s="50">
        <v>776.39547573006928</v>
      </c>
      <c r="X1128" s="50">
        <v>791.16361178740885</v>
      </c>
      <c r="Y1128" s="50">
        <v>803.56282974505427</v>
      </c>
      <c r="Z1128" s="50">
        <v>805.30076248991872</v>
      </c>
    </row>
    <row r="1129" spans="1:26" x14ac:dyDescent="0.25">
      <c r="A1129" t="str">
        <f t="shared" si="26"/>
        <v>51. Luchtvaart</v>
      </c>
      <c r="B1129">
        <v>51</v>
      </c>
      <c r="C1129" s="41" t="s">
        <v>11</v>
      </c>
      <c r="D1129" s="50">
        <v>704</v>
      </c>
      <c r="E1129" s="50">
        <v>670</v>
      </c>
      <c r="F1129" s="50">
        <v>664</v>
      </c>
      <c r="G1129" s="50">
        <v>692</v>
      </c>
      <c r="H1129" s="50">
        <v>737</v>
      </c>
      <c r="I1129" s="50">
        <v>821</v>
      </c>
      <c r="J1129" s="50">
        <v>816</v>
      </c>
      <c r="K1129" s="50">
        <v>701</v>
      </c>
      <c r="L1129" s="50">
        <v>742</v>
      </c>
      <c r="M1129" s="50">
        <v>718</v>
      </c>
      <c r="N1129" s="50">
        <v>680.00490698575936</v>
      </c>
      <c r="O1129" s="306">
        <v>665.65114688281142</v>
      </c>
      <c r="P1129" s="50">
        <v>684.59448046058014</v>
      </c>
      <c r="Q1129" s="50">
        <v>690.93616801854614</v>
      </c>
      <c r="R1129" s="50">
        <v>694.03509372181247</v>
      </c>
      <c r="S1129" s="50">
        <v>731.13032731748262</v>
      </c>
      <c r="T1129" s="50">
        <v>746.71756859399852</v>
      </c>
      <c r="U1129" s="306">
        <v>661.5567180736532</v>
      </c>
      <c r="V1129" s="50">
        <v>676.19848306764084</v>
      </c>
      <c r="W1129" s="50">
        <v>678.26455994542152</v>
      </c>
      <c r="X1129" s="50">
        <v>677.11592605054</v>
      </c>
      <c r="Y1129" s="50">
        <v>708.91929342807623</v>
      </c>
      <c r="Z1129" s="50">
        <v>719.57947295455324</v>
      </c>
    </row>
    <row r="1130" spans="1:26" x14ac:dyDescent="0.25">
      <c r="A1130" t="str">
        <f t="shared" si="26"/>
        <v>51. Luchtvaart</v>
      </c>
      <c r="B1130">
        <v>51</v>
      </c>
      <c r="C1130" s="41" t="s">
        <v>12</v>
      </c>
      <c r="D1130" s="50">
        <v>832</v>
      </c>
      <c r="E1130" s="50">
        <v>835</v>
      </c>
      <c r="F1130" s="50">
        <v>807</v>
      </c>
      <c r="G1130" s="50">
        <v>728</v>
      </c>
      <c r="H1130" s="50">
        <v>685</v>
      </c>
      <c r="I1130" s="50">
        <v>662</v>
      </c>
      <c r="J1130" s="50">
        <v>636</v>
      </c>
      <c r="K1130" s="50">
        <v>570</v>
      </c>
      <c r="L1130" s="50">
        <v>598</v>
      </c>
      <c r="M1130" s="50">
        <v>624</v>
      </c>
      <c r="N1130" s="50">
        <v>640.92416520496863</v>
      </c>
      <c r="O1130" s="306">
        <v>660.55914354418564</v>
      </c>
      <c r="P1130" s="50">
        <v>652.83955649759514</v>
      </c>
      <c r="Q1130" s="50">
        <v>645.1259116175745</v>
      </c>
      <c r="R1130" s="50">
        <v>639.20252127969627</v>
      </c>
      <c r="S1130" s="50">
        <v>605.37722984382003</v>
      </c>
      <c r="T1130" s="50">
        <v>592.59873451283374</v>
      </c>
      <c r="U1130" s="306">
        <v>656.49603571338594</v>
      </c>
      <c r="V1130" s="50">
        <v>644.83300755394339</v>
      </c>
      <c r="W1130" s="50">
        <v>633.29445295580172</v>
      </c>
      <c r="X1130" s="50">
        <v>623.62006049167439</v>
      </c>
      <c r="Y1130" s="50">
        <v>586.98645371876228</v>
      </c>
      <c r="Z1130" s="50">
        <v>571.06180835840473</v>
      </c>
    </row>
    <row r="1131" spans="1:26" x14ac:dyDescent="0.25">
      <c r="A1131" t="str">
        <f t="shared" si="26"/>
        <v>51. Luchtvaart</v>
      </c>
      <c r="B1131">
        <v>51</v>
      </c>
      <c r="C1131" s="41" t="s">
        <v>13</v>
      </c>
      <c r="D1131" s="50">
        <v>740</v>
      </c>
      <c r="E1131" s="50">
        <v>745</v>
      </c>
      <c r="F1131" s="50">
        <v>760</v>
      </c>
      <c r="G1131" s="50">
        <v>791</v>
      </c>
      <c r="H1131" s="50">
        <v>791</v>
      </c>
      <c r="I1131" s="50">
        <v>769</v>
      </c>
      <c r="J1131" s="50">
        <v>754</v>
      </c>
      <c r="K1131" s="50">
        <v>623</v>
      </c>
      <c r="L1131" s="50">
        <v>621</v>
      </c>
      <c r="M1131" s="50">
        <v>584</v>
      </c>
      <c r="N1131" s="50">
        <v>548.10740347559056</v>
      </c>
      <c r="O1131" s="306">
        <v>540.28392376590898</v>
      </c>
      <c r="P1131" s="50">
        <v>547.45259952012623</v>
      </c>
      <c r="Q1131" s="50">
        <v>539.42731592881933</v>
      </c>
      <c r="R1131" s="50">
        <v>555.51862573611481</v>
      </c>
      <c r="S1131" s="50">
        <v>570.58543502520956</v>
      </c>
      <c r="T1131" s="50">
        <v>588.06555711392787</v>
      </c>
      <c r="U1131" s="306">
        <v>536.96063036672899</v>
      </c>
      <c r="V1131" s="50">
        <v>540.7385363345212</v>
      </c>
      <c r="W1131" s="50">
        <v>529.53434484439924</v>
      </c>
      <c r="X1131" s="50">
        <v>541.97620856100946</v>
      </c>
      <c r="Y1131" s="50">
        <v>553.25160005676435</v>
      </c>
      <c r="Z1131" s="50">
        <v>566.69338106981684</v>
      </c>
    </row>
    <row r="1132" spans="1:26" x14ac:dyDescent="0.25">
      <c r="A1132" t="str">
        <f t="shared" si="26"/>
        <v>51. Luchtvaart</v>
      </c>
      <c r="B1132">
        <v>51</v>
      </c>
      <c r="C1132" s="41" t="s">
        <v>14</v>
      </c>
      <c r="D1132" s="50">
        <v>644</v>
      </c>
      <c r="E1132" s="50">
        <v>628</v>
      </c>
      <c r="F1132" s="50">
        <v>663</v>
      </c>
      <c r="G1132" s="50">
        <v>638</v>
      </c>
      <c r="H1132" s="50">
        <v>682</v>
      </c>
      <c r="I1132" s="50">
        <v>708</v>
      </c>
      <c r="J1132" s="50">
        <v>700</v>
      </c>
      <c r="K1132" s="50">
        <v>621</v>
      </c>
      <c r="L1132" s="50">
        <v>673</v>
      </c>
      <c r="M1132" s="50">
        <v>654</v>
      </c>
      <c r="N1132" s="50">
        <v>647.763295016607</v>
      </c>
      <c r="O1132" s="306">
        <v>636.69501263579741</v>
      </c>
      <c r="P1132" s="50">
        <v>589.42085672354301</v>
      </c>
      <c r="Q1132" s="50">
        <v>557.65121173722537</v>
      </c>
      <c r="R1132" s="50">
        <v>519.90845741969724</v>
      </c>
      <c r="S1132" s="50">
        <v>487.9549223310101</v>
      </c>
      <c r="T1132" s="50">
        <v>480.99003659896414</v>
      </c>
      <c r="U1132" s="306">
        <v>632.77869338270011</v>
      </c>
      <c r="V1132" s="50">
        <v>582.19208682013186</v>
      </c>
      <c r="W1132" s="50">
        <v>547.42401865671002</v>
      </c>
      <c r="X1132" s="50">
        <v>507.23414390966275</v>
      </c>
      <c r="Y1132" s="50">
        <v>473.1313226095196</v>
      </c>
      <c r="Z1132" s="50">
        <v>463.5093261351393</v>
      </c>
    </row>
    <row r="1133" spans="1:26" x14ac:dyDescent="0.25">
      <c r="A1133" t="str">
        <f t="shared" si="26"/>
        <v>51. Luchtvaart</v>
      </c>
      <c r="B1133">
        <v>51</v>
      </c>
      <c r="C1133" s="41" t="s">
        <v>15</v>
      </c>
      <c r="D1133" s="50">
        <v>468</v>
      </c>
      <c r="E1133" s="50">
        <v>506</v>
      </c>
      <c r="F1133" s="50">
        <v>527</v>
      </c>
      <c r="G1133" s="50">
        <v>548</v>
      </c>
      <c r="H1133" s="50">
        <v>561</v>
      </c>
      <c r="I1133" s="50">
        <v>599</v>
      </c>
      <c r="J1133" s="50">
        <v>581</v>
      </c>
      <c r="K1133" s="50">
        <v>570</v>
      </c>
      <c r="L1133" s="50">
        <v>583</v>
      </c>
      <c r="M1133" s="50">
        <v>628</v>
      </c>
      <c r="N1133" s="50">
        <v>628.74789021507092</v>
      </c>
      <c r="O1133" s="306">
        <v>609.76702110287658</v>
      </c>
      <c r="P1133" s="50">
        <v>582.51185787020859</v>
      </c>
      <c r="Q1133" s="50">
        <v>609.05913978141211</v>
      </c>
      <c r="R1133" s="50">
        <v>586.27639125826795</v>
      </c>
      <c r="S1133" s="50">
        <v>580.68932241667926</v>
      </c>
      <c r="T1133" s="50">
        <v>571.0033691879587</v>
      </c>
      <c r="U1133" s="306">
        <v>606.01633627378874</v>
      </c>
      <c r="V1133" s="50">
        <v>575.36782124761703</v>
      </c>
      <c r="W1133" s="50">
        <v>597.88913729797389</v>
      </c>
      <c r="X1133" s="50">
        <v>571.98416215467307</v>
      </c>
      <c r="Y1133" s="50">
        <v>563.04854109834048</v>
      </c>
      <c r="Z1133" s="50">
        <v>550.25128741673996</v>
      </c>
    </row>
    <row r="1134" spans="1:26" x14ac:dyDescent="0.25">
      <c r="A1134" t="str">
        <f t="shared" si="26"/>
        <v>51. Luchtvaart</v>
      </c>
      <c r="B1134">
        <v>51</v>
      </c>
      <c r="C1134" s="41" t="s">
        <v>16</v>
      </c>
      <c r="D1134" s="50">
        <v>205</v>
      </c>
      <c r="E1134" s="50">
        <v>230</v>
      </c>
      <c r="F1134" s="50">
        <v>273</v>
      </c>
      <c r="G1134" s="50">
        <v>306</v>
      </c>
      <c r="H1134" s="50">
        <v>361</v>
      </c>
      <c r="I1134" s="50">
        <v>395</v>
      </c>
      <c r="J1134" s="50">
        <v>438</v>
      </c>
      <c r="K1134" s="50">
        <v>369</v>
      </c>
      <c r="L1134" s="50">
        <v>416</v>
      </c>
      <c r="M1134" s="50">
        <v>464</v>
      </c>
      <c r="N1134" s="50">
        <v>470.20502295160048</v>
      </c>
      <c r="O1134" s="306">
        <v>463.71751776172482</v>
      </c>
      <c r="P1134" s="50">
        <v>494.11859620300629</v>
      </c>
      <c r="Q1134" s="50">
        <v>480.8701581873695</v>
      </c>
      <c r="R1134" s="50">
        <v>507.65130599059916</v>
      </c>
      <c r="S1134" s="50">
        <v>507.08316136891096</v>
      </c>
      <c r="T1134" s="50">
        <v>488.19611850739795</v>
      </c>
      <c r="U1134" s="306">
        <v>460.86518531562854</v>
      </c>
      <c r="V1134" s="50">
        <v>488.05863141519188</v>
      </c>
      <c r="W1134" s="50">
        <v>472.05111171005706</v>
      </c>
      <c r="X1134" s="50">
        <v>495.27579696765332</v>
      </c>
      <c r="Y1134" s="50">
        <v>491.67846420194275</v>
      </c>
      <c r="Z1134" s="50">
        <v>470.45351606695203</v>
      </c>
    </row>
    <row r="1135" spans="1:26" x14ac:dyDescent="0.25">
      <c r="A1135" t="str">
        <f t="shared" si="26"/>
        <v>51. Luchtvaart</v>
      </c>
      <c r="B1135">
        <v>51</v>
      </c>
      <c r="C1135" s="41" t="s">
        <v>17</v>
      </c>
      <c r="D1135" s="50">
        <v>64</v>
      </c>
      <c r="E1135" s="50">
        <v>60</v>
      </c>
      <c r="F1135" s="50">
        <v>72</v>
      </c>
      <c r="G1135" s="50">
        <v>91</v>
      </c>
      <c r="H1135" s="50">
        <v>99</v>
      </c>
      <c r="I1135" s="50">
        <v>128</v>
      </c>
      <c r="J1135" s="50">
        <v>163</v>
      </c>
      <c r="K1135" s="50">
        <v>118</v>
      </c>
      <c r="L1135" s="50">
        <v>123</v>
      </c>
      <c r="M1135" s="50">
        <v>151</v>
      </c>
      <c r="N1135" s="50">
        <v>180.14023392646678</v>
      </c>
      <c r="O1135" s="306">
        <v>212.12937711298474</v>
      </c>
      <c r="P1135" s="50">
        <v>224.66408524503987</v>
      </c>
      <c r="Q1135" s="50">
        <v>238.06958827837349</v>
      </c>
      <c r="R1135" s="50">
        <v>243.16190401368954</v>
      </c>
      <c r="S1135" s="50">
        <v>246.14876045691466</v>
      </c>
      <c r="T1135" s="50">
        <v>243.89734452236206</v>
      </c>
      <c r="U1135" s="306">
        <v>210.82456657222684</v>
      </c>
      <c r="V1135" s="50">
        <v>221.90876201670272</v>
      </c>
      <c r="W1135" s="50">
        <v>233.70344758921988</v>
      </c>
      <c r="X1135" s="50">
        <v>237.23411006999817</v>
      </c>
      <c r="Y1135" s="50">
        <v>238.67099861874399</v>
      </c>
      <c r="Z1135" s="50">
        <v>235.03333791499458</v>
      </c>
    </row>
    <row r="1136" spans="1:26" x14ac:dyDescent="0.25">
      <c r="A1136" t="str">
        <f t="shared" si="26"/>
        <v>51. Luchtvaart</v>
      </c>
      <c r="B1136">
        <v>51</v>
      </c>
      <c r="C1136" s="3" t="s">
        <v>156</v>
      </c>
      <c r="D1136" s="50">
        <v>4</v>
      </c>
      <c r="E1136" s="50">
        <v>5</v>
      </c>
      <c r="F1136" s="50">
        <v>4</v>
      </c>
      <c r="G1136" s="50">
        <v>4</v>
      </c>
      <c r="H1136" s="50">
        <v>2</v>
      </c>
      <c r="I1136" s="50">
        <v>3</v>
      </c>
      <c r="J1136" s="50">
        <v>8</v>
      </c>
      <c r="K1136" s="50">
        <v>3</v>
      </c>
      <c r="L1136" s="50">
        <v>4</v>
      </c>
      <c r="M1136" s="50">
        <v>11</v>
      </c>
      <c r="N1136" s="50">
        <v>11.447181522181523</v>
      </c>
      <c r="O1136" s="306">
        <v>20.565323944881936</v>
      </c>
      <c r="P1136" s="50">
        <v>22.210626114016989</v>
      </c>
      <c r="Q1136" s="50">
        <v>23.027909601367401</v>
      </c>
      <c r="R1136" s="50">
        <v>22.892365796186596</v>
      </c>
      <c r="S1136" s="50">
        <v>27.544053231724771</v>
      </c>
      <c r="T1136" s="50">
        <v>49.295742768085098</v>
      </c>
      <c r="U1136" s="306">
        <v>20.438826371454901</v>
      </c>
      <c r="V1136" s="50">
        <v>21.938230755492661</v>
      </c>
      <c r="W1136" s="50">
        <v>22.60558311345363</v>
      </c>
      <c r="X1136" s="50">
        <v>22.334296357333365</v>
      </c>
      <c r="Y1136" s="50">
        <v>26.707291471306384</v>
      </c>
      <c r="Z1136" s="50">
        <v>47.504178409452514</v>
      </c>
    </row>
    <row r="1137" spans="1:26" x14ac:dyDescent="0.25">
      <c r="A1137" t="str">
        <f t="shared" si="26"/>
        <v>51. Luchtvaart</v>
      </c>
      <c r="B1137">
        <v>51</v>
      </c>
      <c r="C1137" s="3" t="s">
        <v>6</v>
      </c>
      <c r="D1137" s="50">
        <v>273</v>
      </c>
      <c r="E1137" s="50">
        <v>295</v>
      </c>
      <c r="F1137" s="50">
        <v>349</v>
      </c>
      <c r="G1137" s="50">
        <v>401</v>
      </c>
      <c r="H1137" s="50">
        <v>462</v>
      </c>
      <c r="I1137" s="50">
        <v>526</v>
      </c>
      <c r="J1137" s="50">
        <v>609</v>
      </c>
      <c r="K1137" s="50">
        <v>490</v>
      </c>
      <c r="L1137" s="50">
        <v>543</v>
      </c>
      <c r="M1137" s="50">
        <v>626</v>
      </c>
      <c r="N1137" s="50">
        <v>661.79243840024878</v>
      </c>
      <c r="O1137" s="306">
        <v>696.41221881959143</v>
      </c>
      <c r="P1137" s="50">
        <v>740.99330756206314</v>
      </c>
      <c r="Q1137" s="50">
        <v>741.96765606711028</v>
      </c>
      <c r="R1137" s="50">
        <v>773.70557580047534</v>
      </c>
      <c r="S1137" s="50">
        <v>780.77597505755034</v>
      </c>
      <c r="T1137" s="50">
        <v>781.38920579784508</v>
      </c>
      <c r="U1137" s="306">
        <v>692.1285782593103</v>
      </c>
      <c r="V1137" s="50">
        <v>731.90562418738728</v>
      </c>
      <c r="W1137" s="50">
        <v>728.36014241273051</v>
      </c>
      <c r="X1137" s="50">
        <v>754.8442033949849</v>
      </c>
      <c r="Y1137" s="50">
        <v>757.05675429199312</v>
      </c>
      <c r="Z1137" s="50">
        <v>752.99103239139913</v>
      </c>
    </row>
    <row r="1138" spans="1:26" x14ac:dyDescent="0.25">
      <c r="A1138" t="str">
        <f t="shared" si="26"/>
        <v>51. Luchtvaart</v>
      </c>
      <c r="B1138">
        <v>51</v>
      </c>
      <c r="C1138" s="3" t="s">
        <v>157</v>
      </c>
      <c r="D1138" s="207">
        <v>0.999976412466002</v>
      </c>
      <c r="E1138" s="206"/>
      <c r="F1138" s="206"/>
      <c r="G1138" s="206"/>
      <c r="H1138" s="206"/>
      <c r="I1138" s="206"/>
      <c r="J1138" s="206"/>
      <c r="K1138" s="206"/>
      <c r="L1138" s="206"/>
      <c r="M1138" s="206"/>
      <c r="N1138" s="206"/>
      <c r="O1138" s="308"/>
      <c r="P1138" s="206"/>
      <c r="Q1138" s="206"/>
      <c r="R1138" s="206"/>
      <c r="S1138" s="206"/>
      <c r="T1138" s="206"/>
      <c r="U1138" s="308"/>
      <c r="V1138" s="206"/>
      <c r="W1138" s="206"/>
      <c r="X1138" s="206"/>
      <c r="Y1138" s="206"/>
      <c r="Z1138" s="206"/>
    </row>
    <row r="1139" spans="1:26" x14ac:dyDescent="0.25">
      <c r="A1139" t="str">
        <f t="shared" si="26"/>
        <v>51. Luchtvaart</v>
      </c>
      <c r="B1139">
        <v>51</v>
      </c>
      <c r="C1139" s="3" t="s">
        <v>158</v>
      </c>
      <c r="D1139" s="206"/>
      <c r="E1139" s="207">
        <v>-8.2633082854866036E-3</v>
      </c>
      <c r="F1139" s="207">
        <v>-1.5322110248708776E-2</v>
      </c>
      <c r="G1139" s="207">
        <v>-1.3571115800897315E-2</v>
      </c>
      <c r="H1139" s="207">
        <v>-1.8648951600429453E-2</v>
      </c>
      <c r="I1139" s="207">
        <v>-2.4342694010307975E-2</v>
      </c>
      <c r="J1139" s="207">
        <v>2.7741195702927823E-2</v>
      </c>
      <c r="K1139" s="207">
        <v>0.10023386005008339</v>
      </c>
      <c r="L1139" s="207">
        <v>-5.6972323192666652E-2</v>
      </c>
      <c r="M1139" s="207">
        <v>-1.4439971148709208E-2</v>
      </c>
      <c r="N1139" s="207">
        <v>-8.2878206655500053E-3</v>
      </c>
      <c r="O1139" s="307">
        <v>-1.4781973783745128E-3</v>
      </c>
      <c r="P1139" s="207">
        <v>-1.4781973783744018E-3</v>
      </c>
      <c r="Q1139" s="207">
        <v>-1.4781973783742908E-3</v>
      </c>
      <c r="R1139" s="207">
        <v>-1.4781973783744018E-3</v>
      </c>
      <c r="S1139" s="207">
        <v>-1.4781973783744018E-3</v>
      </c>
      <c r="T1139" s="207">
        <v>-1.4781973783739577E-3</v>
      </c>
      <c r="U1139" s="307">
        <v>1.6063289525523605E-3</v>
      </c>
      <c r="V1139" s="207">
        <v>1.6063289525519164E-3</v>
      </c>
      <c r="W1139" s="207">
        <v>1.6063289525520275E-3</v>
      </c>
      <c r="X1139" s="207">
        <v>1.6063289525518609E-3</v>
      </c>
      <c r="Y1139" s="207">
        <v>1.606328952552194E-3</v>
      </c>
      <c r="Z1139" s="207">
        <v>1.6063289525522495E-3</v>
      </c>
    </row>
    <row r="1140" spans="1:26" x14ac:dyDescent="0.25">
      <c r="A1140" t="str">
        <f t="shared" si="26"/>
        <v>51. Luchtvaart</v>
      </c>
      <c r="B1140">
        <v>51</v>
      </c>
      <c r="C1140" s="3" t="s">
        <v>159</v>
      </c>
      <c r="D1140" s="208"/>
      <c r="E1140" s="50">
        <v>6.0736814399920993</v>
      </c>
      <c r="F1140" s="50">
        <v>5.4509405621787774</v>
      </c>
      <c r="G1140" s="50">
        <v>6.5621406079882707</v>
      </c>
      <c r="H1140" s="50">
        <v>4.8759049337954137</v>
      </c>
      <c r="I1140" s="50">
        <v>13.937910283863243</v>
      </c>
      <c r="J1140" s="50">
        <v>8.8223604325427161</v>
      </c>
      <c r="K1140" s="50">
        <v>5.2852002121333594</v>
      </c>
      <c r="L1140" s="50">
        <v>1.0068876865478398</v>
      </c>
      <c r="M1140" s="50">
        <v>1.0919523906357547</v>
      </c>
      <c r="N1140" s="50">
        <v>8.8340535328165846</v>
      </c>
      <c r="O1140" s="306">
        <v>5.9625097999036356</v>
      </c>
      <c r="P1140" s="50">
        <v>6.0285601759672396</v>
      </c>
      <c r="Q1140" s="50">
        <v>6.1670297279454056</v>
      </c>
      <c r="R1140" s="50">
        <v>6.3168297519279992</v>
      </c>
      <c r="S1140" s="50">
        <v>6.4768237823970152</v>
      </c>
      <c r="T1140" s="50">
        <v>6.6190432187728128</v>
      </c>
      <c r="U1140" s="306">
        <v>5.9954141998430668</v>
      </c>
      <c r="V1140" s="50">
        <v>6.0245426890961191</v>
      </c>
      <c r="W1140" s="50">
        <v>6.1250117633529175</v>
      </c>
      <c r="X1140" s="50">
        <v>6.2352009809366162</v>
      </c>
      <c r="Y1140" s="50">
        <v>6.3538032903392354</v>
      </c>
      <c r="Z1140" s="50">
        <v>6.4533809133279076</v>
      </c>
    </row>
    <row r="1141" spans="1:26" x14ac:dyDescent="0.25">
      <c r="A1141" t="str">
        <f t="shared" si="26"/>
        <v>51. Luchtvaart</v>
      </c>
      <c r="B1141">
        <v>51</v>
      </c>
      <c r="C1141" s="3" t="s">
        <v>160</v>
      </c>
      <c r="D1141" s="208"/>
      <c r="E1141" s="50">
        <v>127.31546144441423</v>
      </c>
      <c r="F1141" s="50">
        <v>130.67704906456802</v>
      </c>
      <c r="G1141" s="50">
        <v>132.35817828004716</v>
      </c>
      <c r="H1141" s="50">
        <v>146.16361506592665</v>
      </c>
      <c r="I1141" s="50">
        <v>146.35297277915743</v>
      </c>
      <c r="J1141" s="50">
        <v>185.34580251774943</v>
      </c>
      <c r="K1141" s="50">
        <v>160.67976674013005</v>
      </c>
      <c r="L1141" s="50">
        <v>41.354695416864431</v>
      </c>
      <c r="M1141" s="50">
        <v>91.435495402034576</v>
      </c>
      <c r="N1141" s="50">
        <v>115.49405831343884</v>
      </c>
      <c r="O1141" s="306">
        <v>122.14971308608065</v>
      </c>
      <c r="P1141" s="50">
        <v>123.50284033553648</v>
      </c>
      <c r="Q1141" s="50">
        <v>126.33956792390282</v>
      </c>
      <c r="R1141" s="50">
        <v>129.40841486316614</v>
      </c>
      <c r="S1141" s="50">
        <v>132.68609918958717</v>
      </c>
      <c r="T1141" s="50">
        <v>135.59964800234533</v>
      </c>
      <c r="U1141" s="306">
        <v>123.27468784076663</v>
      </c>
      <c r="V1141" s="50">
        <v>123.87361316940145</v>
      </c>
      <c r="W1141" s="50">
        <v>125.93940768397925</v>
      </c>
      <c r="X1141" s="50">
        <v>128.2050628911548</v>
      </c>
      <c r="Y1141" s="50">
        <v>130.64370385597505</v>
      </c>
      <c r="Z1141" s="50">
        <v>132.69116879845978</v>
      </c>
    </row>
    <row r="1142" spans="1:26" x14ac:dyDescent="0.25">
      <c r="A1142" t="str">
        <f t="shared" si="26"/>
        <v>51. Luchtvaart</v>
      </c>
      <c r="B1142">
        <v>51</v>
      </c>
      <c r="C1142" s="3" t="s">
        <v>161</v>
      </c>
      <c r="D1142" s="208"/>
      <c r="E1142" s="50">
        <v>162.71727316446635</v>
      </c>
      <c r="F1142" s="50">
        <v>166.90626352908797</v>
      </c>
      <c r="G1142" s="50">
        <v>179.83568516358699</v>
      </c>
      <c r="H1142" s="50">
        <v>188.67613323172017</v>
      </c>
      <c r="I1142" s="50">
        <v>193.19894162385793</v>
      </c>
      <c r="J1142" s="50">
        <v>258.26573903529487</v>
      </c>
      <c r="K1142" s="50">
        <v>272.50022823442788</v>
      </c>
      <c r="L1142" s="50">
        <v>88.606251140900824</v>
      </c>
      <c r="M1142" s="50">
        <v>145.16822804450706</v>
      </c>
      <c r="N1142" s="50">
        <v>144.79579900097892</v>
      </c>
      <c r="O1142" s="306">
        <v>172.15554069016932</v>
      </c>
      <c r="P1142" s="50">
        <v>174.06261314549721</v>
      </c>
      <c r="Q1142" s="50">
        <v>178.06064440916279</v>
      </c>
      <c r="R1142" s="50">
        <v>182.38582038196205</v>
      </c>
      <c r="S1142" s="50">
        <v>187.00532789590156</v>
      </c>
      <c r="T1142" s="50">
        <v>191.11162956878493</v>
      </c>
      <c r="U1142" s="306">
        <v>174.45825581385856</v>
      </c>
      <c r="V1142" s="50">
        <v>175.30585453851583</v>
      </c>
      <c r="W1142" s="50">
        <v>178.22936555440748</v>
      </c>
      <c r="X1142" s="50">
        <v>181.43571928884143</v>
      </c>
      <c r="Y1142" s="50">
        <v>184.88688235184034</v>
      </c>
      <c r="Z1142" s="50">
        <v>187.78445336956057</v>
      </c>
    </row>
    <row r="1143" spans="1:26" x14ac:dyDescent="0.25">
      <c r="A1143" t="str">
        <f t="shared" si="26"/>
        <v>51. Luchtvaart</v>
      </c>
      <c r="B1143">
        <v>51</v>
      </c>
      <c r="C1143" s="3" t="s">
        <v>162</v>
      </c>
      <c r="D1143" s="208"/>
      <c r="E1143" s="50">
        <v>97.785529849056275</v>
      </c>
      <c r="F1143" s="50">
        <v>88.333535921669124</v>
      </c>
      <c r="G1143" s="50">
        <v>88.70514964467263</v>
      </c>
      <c r="H1143" s="50">
        <v>88.931865870870539</v>
      </c>
      <c r="I1143" s="50">
        <v>90.518719281537429</v>
      </c>
      <c r="J1143" s="50">
        <v>143.59651596493597</v>
      </c>
      <c r="K1143" s="50">
        <v>201.87600805050397</v>
      </c>
      <c r="L1143" s="50">
        <v>63.22381069806174</v>
      </c>
      <c r="M1143" s="50">
        <v>98.480642217988475</v>
      </c>
      <c r="N1143" s="50">
        <v>99.712528565123577</v>
      </c>
      <c r="O1143" s="306">
        <v>99.066522531677549</v>
      </c>
      <c r="P1143" s="50">
        <v>96.975394829443601</v>
      </c>
      <c r="Q1143" s="50">
        <v>99.735154595039631</v>
      </c>
      <c r="R1143" s="50">
        <v>100.65904341833485</v>
      </c>
      <c r="S1143" s="50">
        <v>101.11051044431184</v>
      </c>
      <c r="T1143" s="50">
        <v>106.51472996842254</v>
      </c>
      <c r="U1143" s="306">
        <v>101.16401557243461</v>
      </c>
      <c r="V1143" s="50">
        <v>98.419487038573877</v>
      </c>
      <c r="W1143" s="50">
        <v>100.59773564625748</v>
      </c>
      <c r="X1143" s="50">
        <v>100.90510494799392</v>
      </c>
      <c r="Y1143" s="50">
        <v>100.73422321459034</v>
      </c>
      <c r="Z1143" s="50">
        <v>105.46559547320896</v>
      </c>
    </row>
    <row r="1144" spans="1:26" x14ac:dyDescent="0.25">
      <c r="A1144" t="str">
        <f t="shared" si="26"/>
        <v>51. Luchtvaart</v>
      </c>
      <c r="B1144">
        <v>51</v>
      </c>
      <c r="C1144" s="3" t="s">
        <v>163</v>
      </c>
      <c r="D1144" s="208"/>
      <c r="E1144" s="50">
        <v>89.553031652592452</v>
      </c>
      <c r="F1144" s="50">
        <v>83.981839579356958</v>
      </c>
      <c r="G1144" s="50">
        <v>82.578734603864163</v>
      </c>
      <c r="H1144" s="50">
        <v>70.798154362740007</v>
      </c>
      <c r="I1144" s="50">
        <v>62.716181694393789</v>
      </c>
      <c r="J1144" s="50">
        <v>95.089917883138298</v>
      </c>
      <c r="K1144" s="50">
        <v>137.46060306508696</v>
      </c>
      <c r="L1144" s="50">
        <v>33.588299053361339</v>
      </c>
      <c r="M1144" s="50">
        <v>60.672597108093711</v>
      </c>
      <c r="N1144" s="50">
        <v>67.149478014284782</v>
      </c>
      <c r="O1144" s="306">
        <v>73.335162281358123</v>
      </c>
      <c r="P1144" s="50">
        <v>75.581815475401726</v>
      </c>
      <c r="Q1144" s="50">
        <v>74.698532866412108</v>
      </c>
      <c r="R1144" s="50">
        <v>73.815930165862937</v>
      </c>
      <c r="S1144" s="50">
        <v>73.138170119874957</v>
      </c>
      <c r="T1144" s="50">
        <v>69.267847589797228</v>
      </c>
      <c r="U1144" s="306">
        <v>75.31210974506017</v>
      </c>
      <c r="V1144" s="50">
        <v>77.141890059694674</v>
      </c>
      <c r="W1144" s="50">
        <v>75.77142019073176</v>
      </c>
      <c r="X1144" s="50">
        <v>74.415576648903723</v>
      </c>
      <c r="Y1144" s="50">
        <v>73.278782396900453</v>
      </c>
      <c r="Z1144" s="50">
        <v>68.97413238771162</v>
      </c>
    </row>
    <row r="1145" spans="1:26" x14ac:dyDescent="0.25">
      <c r="A1145" t="str">
        <f t="shared" si="26"/>
        <v>51. Luchtvaart</v>
      </c>
      <c r="B1145">
        <v>51</v>
      </c>
      <c r="C1145" s="3" t="s">
        <v>164</v>
      </c>
      <c r="D1145" s="208"/>
      <c r="E1145" s="50">
        <v>59.967686035341664</v>
      </c>
      <c r="F1145" s="50">
        <v>55.114065640547508</v>
      </c>
      <c r="G1145" s="50">
        <v>57.554500594854971</v>
      </c>
      <c r="H1145" s="50">
        <v>55.885550264846771</v>
      </c>
      <c r="I1145" s="50">
        <v>51.381800018632859</v>
      </c>
      <c r="J1145" s="50">
        <v>90.005234595709254</v>
      </c>
      <c r="K1145" s="50">
        <v>142.90907475021928</v>
      </c>
      <c r="L1145" s="50">
        <v>20.140592361499607</v>
      </c>
      <c r="M1145" s="50">
        <v>46.488526183488993</v>
      </c>
      <c r="N1145" s="50">
        <v>47.31153428982612</v>
      </c>
      <c r="O1145" s="306">
        <v>48.136175853037805</v>
      </c>
      <c r="P1145" s="50">
        <v>47.449098114806446</v>
      </c>
      <c r="Q1145" s="50">
        <v>48.078669316637168</v>
      </c>
      <c r="R1145" s="50">
        <v>47.373868652073831</v>
      </c>
      <c r="S1145" s="50">
        <v>48.787048101353399</v>
      </c>
      <c r="T1145" s="50">
        <v>50.110253328805662</v>
      </c>
      <c r="U1145" s="306">
        <v>49.826827571234226</v>
      </c>
      <c r="V1145" s="50">
        <v>48.813507301978312</v>
      </c>
      <c r="W1145" s="50">
        <v>49.156945591707476</v>
      </c>
      <c r="X1145" s="50">
        <v>48.138405586749663</v>
      </c>
      <c r="Y1145" s="50">
        <v>49.269458723673829</v>
      </c>
      <c r="Z1145" s="50">
        <v>50.294471311160571</v>
      </c>
    </row>
    <row r="1146" spans="1:26" x14ac:dyDescent="0.25">
      <c r="A1146" t="str">
        <f t="shared" si="26"/>
        <v>51. Luchtvaart</v>
      </c>
      <c r="B1146">
        <v>51</v>
      </c>
      <c r="C1146" s="3" t="s">
        <v>165</v>
      </c>
      <c r="D1146" s="208"/>
      <c r="E1146" s="50">
        <v>40.63860045733793</v>
      </c>
      <c r="F1146" s="50">
        <v>35.196018154686875</v>
      </c>
      <c r="G1146" s="50">
        <v>38.31848899494581</v>
      </c>
      <c r="H1146" s="50">
        <v>33.633939521249069</v>
      </c>
      <c r="I1146" s="50">
        <v>32.07038923366013</v>
      </c>
      <c r="J1146" s="50">
        <v>70.16840796012545</v>
      </c>
      <c r="K1146" s="50">
        <v>120.12040963635326</v>
      </c>
      <c r="L1146" s="50">
        <v>8.9389236122170495</v>
      </c>
      <c r="M1146" s="50">
        <v>38.311705439306508</v>
      </c>
      <c r="N1146" s="50">
        <v>41.253603529368668</v>
      </c>
      <c r="O1146" s="306">
        <v>45.271223029779151</v>
      </c>
      <c r="P1146" s="50">
        <v>44.497677069282403</v>
      </c>
      <c r="Q1146" s="50">
        <v>41.19375591117894</v>
      </c>
      <c r="R1146" s="50">
        <v>38.973422195426089</v>
      </c>
      <c r="S1146" s="50">
        <v>36.335636662327651</v>
      </c>
      <c r="T1146" s="50">
        <v>34.102451138049673</v>
      </c>
      <c r="U1146" s="306">
        <v>47.269265969465827</v>
      </c>
      <c r="V1146" s="50">
        <v>46.175793823808583</v>
      </c>
      <c r="W1146" s="50">
        <v>42.484334646521603</v>
      </c>
      <c r="X1146" s="50">
        <v>39.947202527574937</v>
      </c>
      <c r="Y1146" s="50">
        <v>37.014424623496772</v>
      </c>
      <c r="Z1146" s="50">
        <v>34.525837599892284</v>
      </c>
    </row>
    <row r="1147" spans="1:26" x14ac:dyDescent="0.25">
      <c r="A1147" t="str">
        <f t="shared" si="26"/>
        <v>51. Luchtvaart</v>
      </c>
      <c r="B1147">
        <v>51</v>
      </c>
      <c r="C1147" s="3" t="s">
        <v>166</v>
      </c>
      <c r="D1147" s="206"/>
      <c r="E1147" s="50">
        <v>26.836768927475557</v>
      </c>
      <c r="F1147" s="50">
        <v>25.444069021358793</v>
      </c>
      <c r="G1147" s="50">
        <v>27.422822244463209</v>
      </c>
      <c r="H1147" s="50">
        <v>25.732918258831415</v>
      </c>
      <c r="I1147" s="50">
        <v>23.149181207336294</v>
      </c>
      <c r="J1147" s="50">
        <v>55.915468375294978</v>
      </c>
      <c r="K1147" s="50">
        <v>96.353441868913393</v>
      </c>
      <c r="L1147" s="50">
        <v>4.9216698120122162</v>
      </c>
      <c r="M1147" s="50">
        <v>29.830279663387053</v>
      </c>
      <c r="N1147" s="50">
        <v>35.996338888684818</v>
      </c>
      <c r="O1147" s="306">
        <v>40.320743491097268</v>
      </c>
      <c r="P1147" s="50">
        <v>39.103526277932467</v>
      </c>
      <c r="Q1147" s="50">
        <v>37.355689883385764</v>
      </c>
      <c r="R1147" s="50">
        <v>39.058130815571317</v>
      </c>
      <c r="S1147" s="50">
        <v>37.59710426817464</v>
      </c>
      <c r="T1147" s="50">
        <v>37.238813173867221</v>
      </c>
      <c r="U1147" s="306">
        <v>42.260132913980371</v>
      </c>
      <c r="V1147" s="50">
        <v>40.732273328524791</v>
      </c>
      <c r="W1147" s="50">
        <v>38.672289766307109</v>
      </c>
      <c r="X1147" s="50">
        <v>40.186018598638007</v>
      </c>
      <c r="Y1147" s="50">
        <v>38.444863344320332</v>
      </c>
      <c r="Z1147" s="50">
        <v>37.844272011313414</v>
      </c>
    </row>
    <row r="1148" spans="1:26" x14ac:dyDescent="0.25">
      <c r="A1148" t="str">
        <f t="shared" si="26"/>
        <v>51. Luchtvaart</v>
      </c>
      <c r="B1148">
        <v>51</v>
      </c>
      <c r="C1148" s="3" t="s">
        <v>167</v>
      </c>
      <c r="D1148" s="206"/>
      <c r="E1148" s="50">
        <v>17.180206490616197</v>
      </c>
      <c r="F1148" s="50">
        <v>17.651829172077075</v>
      </c>
      <c r="G1148" s="50">
        <v>21.429975240674448</v>
      </c>
      <c r="H1148" s="50">
        <v>22.466594053571665</v>
      </c>
      <c r="I1148" s="50">
        <v>24.44926635388801</v>
      </c>
      <c r="J1148" s="50">
        <v>47.32510377685491</v>
      </c>
      <c r="K1148" s="50">
        <v>84.228737501174265</v>
      </c>
      <c r="L1148" s="50">
        <v>12.95074518235972</v>
      </c>
      <c r="M1148" s="50">
        <v>32.293756542052265</v>
      </c>
      <c r="N1148" s="50">
        <v>38.874557044167247</v>
      </c>
      <c r="O1148" s="306">
        <v>42.596341460214745</v>
      </c>
      <c r="P1148" s="50">
        <v>42.008631902034892</v>
      </c>
      <c r="Q1148" s="50">
        <v>44.76269588441162</v>
      </c>
      <c r="R1148" s="50">
        <v>43.562506686120834</v>
      </c>
      <c r="S1148" s="50">
        <v>45.988637545723066</v>
      </c>
      <c r="T1148" s="50">
        <v>45.937168758443434</v>
      </c>
      <c r="U1148" s="306">
        <v>44.046701234443034</v>
      </c>
      <c r="V1148" s="50">
        <v>43.17178706328518</v>
      </c>
      <c r="W1148" s="50">
        <v>45.719147336817834</v>
      </c>
      <c r="X1148" s="50">
        <v>44.219634563579888</v>
      </c>
      <c r="Y1148" s="50">
        <v>46.395219091333189</v>
      </c>
      <c r="Z1148" s="50">
        <v>46.058237064689834</v>
      </c>
    </row>
    <row r="1149" spans="1:26" x14ac:dyDescent="0.25">
      <c r="A1149" t="str">
        <f t="shared" si="26"/>
        <v>51. Luchtvaart</v>
      </c>
      <c r="B1149">
        <v>51</v>
      </c>
      <c r="C1149" s="3" t="s">
        <v>168</v>
      </c>
      <c r="D1149" s="206"/>
      <c r="E1149" s="50">
        <v>13.325992407491608</v>
      </c>
      <c r="F1149" s="50">
        <v>12.069589764230052</v>
      </c>
      <c r="G1149" s="50">
        <v>14.609579317318488</v>
      </c>
      <c r="H1149" s="50">
        <v>18.002801912742331</v>
      </c>
      <c r="I1149" s="50">
        <v>19.021785318581266</v>
      </c>
      <c r="J1149" s="50">
        <v>31.260561325500262</v>
      </c>
      <c r="K1149" s="50">
        <v>51.624675351528097</v>
      </c>
      <c r="L1149" s="50">
        <v>18.822134742265405</v>
      </c>
      <c r="M1149" s="50">
        <v>24.851162125971552</v>
      </c>
      <c r="N1149" s="50">
        <v>31.437311967035939</v>
      </c>
      <c r="O1149" s="306">
        <v>38.730824428334479</v>
      </c>
      <c r="P1149" s="50">
        <v>45.608609925580083</v>
      </c>
      <c r="Q1149" s="50">
        <v>48.303619082286417</v>
      </c>
      <c r="R1149" s="50">
        <v>51.18585240152084</v>
      </c>
      <c r="S1149" s="50">
        <v>52.280719341455423</v>
      </c>
      <c r="T1149" s="50">
        <v>52.922904654384645</v>
      </c>
      <c r="U1149" s="306">
        <v>39.286471723139996</v>
      </c>
      <c r="V1149" s="50">
        <v>45.978364703156515</v>
      </c>
      <c r="W1149" s="50">
        <v>48.395697696522767</v>
      </c>
      <c r="X1149" s="50">
        <v>50.967980251774485</v>
      </c>
      <c r="Y1149" s="50">
        <v>51.737976319236473</v>
      </c>
      <c r="Z1149" s="50">
        <v>52.051344855010953</v>
      </c>
    </row>
    <row r="1150" spans="1:26" x14ac:dyDescent="0.25">
      <c r="A1150" t="str">
        <f t="shared" si="26"/>
        <v>51. Luchtvaart</v>
      </c>
      <c r="B1150">
        <v>51</v>
      </c>
      <c r="C1150" s="3" t="s">
        <v>169</v>
      </c>
      <c r="D1150" s="206"/>
      <c r="E1150" s="50">
        <v>1.5757294103502333</v>
      </c>
      <c r="F1150" s="50">
        <v>1.9343677531216807</v>
      </c>
      <c r="G1150" s="50">
        <v>1.5544981802885904</v>
      </c>
      <c r="H1150" s="50">
        <v>1.5341868370904619</v>
      </c>
      <c r="I1150" s="50">
        <v>0.7557059337254739</v>
      </c>
      <c r="J1150" s="50">
        <v>1.2898105697279183</v>
      </c>
      <c r="K1150" s="50">
        <v>4.0194361673850265</v>
      </c>
      <c r="L1150" s="50">
        <v>1.0356700130411349</v>
      </c>
      <c r="M1150" s="50">
        <v>1.5510227588973429</v>
      </c>
      <c r="N1150" s="50">
        <v>4.3329862422824439</v>
      </c>
      <c r="O1150" s="306">
        <v>4.5870855437316402</v>
      </c>
      <c r="P1150" s="50">
        <v>8.240884447139301</v>
      </c>
      <c r="Q1150" s="50">
        <v>8.900185759037381</v>
      </c>
      <c r="R1150" s="50">
        <v>9.2276855250445138</v>
      </c>
      <c r="S1150" s="50">
        <v>9.1733707552400467</v>
      </c>
      <c r="T1150" s="50">
        <v>11.037383145378945</v>
      </c>
      <c r="U1150" s="306">
        <v>4.6223946765517088</v>
      </c>
      <c r="V1150" s="50">
        <v>8.2532387584933726</v>
      </c>
      <c r="W1150" s="50">
        <v>8.8587012323210459</v>
      </c>
      <c r="X1150" s="50">
        <v>9.1281794423804854</v>
      </c>
      <c r="Y1150" s="50">
        <v>9.0186333104457983</v>
      </c>
      <c r="Z1150" s="50">
        <v>10.784457438965719</v>
      </c>
    </row>
    <row r="1151" spans="1:26" x14ac:dyDescent="0.25">
      <c r="A1151" t="str">
        <f t="shared" si="26"/>
        <v>51. Luchtvaart</v>
      </c>
      <c r="B1151">
        <v>51</v>
      </c>
      <c r="C1151" s="3" t="s">
        <v>26</v>
      </c>
      <c r="D1151" s="208"/>
      <c r="E1151" s="50">
        <v>32.081928308458039</v>
      </c>
      <c r="F1151" s="50">
        <v>31.655786689428808</v>
      </c>
      <c r="G1151" s="50">
        <v>37.594052738281526</v>
      </c>
      <c r="H1151" s="50">
        <v>42.003582803404456</v>
      </c>
      <c r="I1151" s="50">
        <v>44.226757606194745</v>
      </c>
      <c r="J1151" s="50">
        <v>79.875475672083084</v>
      </c>
      <c r="K1151" s="50">
        <v>139.87284902008741</v>
      </c>
      <c r="L1151" s="50">
        <v>32.808549937666257</v>
      </c>
      <c r="M1151" s="50">
        <v>58.695941426921166</v>
      </c>
      <c r="N1151" s="50">
        <v>74.64485525348563</v>
      </c>
      <c r="O1151" s="306">
        <v>85.914251432280864</v>
      </c>
      <c r="P1151" s="50">
        <v>95.858126274754284</v>
      </c>
      <c r="Q1151" s="50">
        <v>101.96650072573541</v>
      </c>
      <c r="R1151" s="50">
        <v>103.9760446126862</v>
      </c>
      <c r="S1151" s="50">
        <v>107.44272764241853</v>
      </c>
      <c r="T1151" s="50">
        <v>109.89745655820703</v>
      </c>
      <c r="U1151" s="306">
        <v>87.955567634134738</v>
      </c>
      <c r="V1151" s="50">
        <v>97.403390524935062</v>
      </c>
      <c r="W1151" s="50">
        <v>102.97354626566164</v>
      </c>
      <c r="X1151" s="50">
        <v>104.31579425773486</v>
      </c>
      <c r="Y1151" s="50">
        <v>107.15182872101546</v>
      </c>
      <c r="Z1151" s="50">
        <v>108.8940393586665</v>
      </c>
    </row>
    <row r="1152" spans="1:26" x14ac:dyDescent="0.25">
      <c r="A1152" t="str">
        <f t="shared" si="26"/>
        <v>51. Luchtvaart</v>
      </c>
      <c r="B1152">
        <v>51</v>
      </c>
      <c r="C1152" s="3" t="s">
        <v>19</v>
      </c>
      <c r="D1152" s="208"/>
      <c r="E1152" s="50">
        <v>642.96996127913462</v>
      </c>
      <c r="F1152" s="50">
        <v>622.75956816288294</v>
      </c>
      <c r="G1152" s="50">
        <v>650.92975287270474</v>
      </c>
      <c r="H1152" s="50">
        <v>656.70166431338453</v>
      </c>
      <c r="I1152" s="50">
        <v>657.55285372863375</v>
      </c>
      <c r="J1152" s="50">
        <v>987.08492243687408</v>
      </c>
      <c r="K1152" s="50">
        <v>1277.0575815778557</v>
      </c>
      <c r="L1152" s="50">
        <v>294.58967971913131</v>
      </c>
      <c r="M1152" s="50">
        <v>570.17536787636334</v>
      </c>
      <c r="N1152" s="50">
        <v>635.19224938800801</v>
      </c>
      <c r="O1152" s="306">
        <v>692.31184219538432</v>
      </c>
      <c r="P1152" s="50">
        <v>703.05965169862179</v>
      </c>
      <c r="Q1152" s="50">
        <v>713.59554535940026</v>
      </c>
      <c r="R1152" s="50">
        <v>721.96750485701148</v>
      </c>
      <c r="S1152" s="50">
        <v>730.57944810634683</v>
      </c>
      <c r="T1152" s="50">
        <v>740.46187254705251</v>
      </c>
      <c r="U1152" s="306">
        <v>707.51627726077822</v>
      </c>
      <c r="V1152" s="50">
        <v>713.89035247452875</v>
      </c>
      <c r="W1152" s="50">
        <v>719.95005710892679</v>
      </c>
      <c r="X1152" s="50">
        <v>723.784085728528</v>
      </c>
      <c r="Y1152" s="50">
        <v>727.7779705221518</v>
      </c>
      <c r="Z1152" s="50">
        <v>732.92735122330157</v>
      </c>
    </row>
    <row r="1153" spans="1:26" x14ac:dyDescent="0.25">
      <c r="A1153" t="str">
        <f t="shared" si="26"/>
        <v>51. Luchtvaart</v>
      </c>
      <c r="B1153">
        <v>51</v>
      </c>
      <c r="C1153" s="3" t="s">
        <v>20</v>
      </c>
      <c r="D1153" s="208"/>
      <c r="E1153" s="207">
        <v>4.989646521687225E-2</v>
      </c>
      <c r="F1153" s="207">
        <v>5.083147382674854E-2</v>
      </c>
      <c r="G1153" s="207">
        <v>5.7754392962328434E-2</v>
      </c>
      <c r="H1153" s="207">
        <v>6.3961438025775932E-2</v>
      </c>
      <c r="I1153" s="207">
        <v>6.7259623854429712E-2</v>
      </c>
      <c r="J1153" s="207">
        <v>8.0920571124609875E-2</v>
      </c>
      <c r="K1153" s="207">
        <v>0.10952744107847426</v>
      </c>
      <c r="L1153" s="207">
        <v>0.11137033031485249</v>
      </c>
      <c r="M1153" s="207">
        <v>0.10294366388631643</v>
      </c>
      <c r="N1153" s="207">
        <v>0.1175153747946454</v>
      </c>
      <c r="O1153" s="307">
        <v>0.12409761930380808</v>
      </c>
      <c r="P1153" s="207">
        <v>0.13634422917480332</v>
      </c>
      <c r="Q1153" s="207">
        <v>0.14289116767731544</v>
      </c>
      <c r="R1153" s="207">
        <v>0.14401762394178538</v>
      </c>
      <c r="S1153" s="207">
        <v>0.14706508364136001</v>
      </c>
      <c r="T1153" s="207">
        <v>0.14841744137369289</v>
      </c>
      <c r="U1153" s="307">
        <v>0.12431596340746214</v>
      </c>
      <c r="V1153" s="207">
        <v>0.13644026731459488</v>
      </c>
      <c r="W1153" s="207">
        <v>0.14302873546419065</v>
      </c>
      <c r="X1153" s="207">
        <v>0.14412557047691282</v>
      </c>
      <c r="Y1153" s="207">
        <v>0.14723148138729492</v>
      </c>
      <c r="Z1153" s="207">
        <v>0.14857412426608932</v>
      </c>
    </row>
    <row r="1154" spans="1:26" x14ac:dyDescent="0.25">
      <c r="A1154" t="str">
        <f t="shared" si="26"/>
        <v>51. Luchtvaart</v>
      </c>
      <c r="B1154">
        <v>51</v>
      </c>
      <c r="C1154" s="3" t="s">
        <v>29</v>
      </c>
      <c r="D1154" s="208"/>
      <c r="E1154" s="50">
        <v>642.96996127913462</v>
      </c>
      <c r="F1154" s="50">
        <v>622.75956816288294</v>
      </c>
      <c r="G1154" s="50">
        <v>650.92975287270474</v>
      </c>
      <c r="H1154" s="50">
        <v>656.70166431338453</v>
      </c>
      <c r="I1154" s="50">
        <v>657.55285372863375</v>
      </c>
      <c r="J1154" s="50">
        <v>676.08492243687408</v>
      </c>
      <c r="K1154" s="50">
        <v>216.05758157785567</v>
      </c>
      <c r="L1154" s="50">
        <v>294.58967971913131</v>
      </c>
      <c r="M1154" s="50">
        <v>570.17536787636334</v>
      </c>
      <c r="N1154" s="50">
        <v>635.19224938800801</v>
      </c>
      <c r="O1154" s="306">
        <v>692.31184219538432</v>
      </c>
      <c r="P1154" s="50">
        <v>703.05965169862179</v>
      </c>
      <c r="Q1154" s="50">
        <v>713.59554535940026</v>
      </c>
      <c r="R1154" s="50">
        <v>721.96750485701148</v>
      </c>
      <c r="S1154" s="50">
        <v>730.57944810634683</v>
      </c>
      <c r="T1154" s="50">
        <v>740.46187254705251</v>
      </c>
      <c r="U1154" s="306">
        <v>691.56397912632565</v>
      </c>
      <c r="V1154" s="50">
        <v>697.98967989216135</v>
      </c>
      <c r="W1154" s="50">
        <v>704.10084300568201</v>
      </c>
      <c r="X1154" s="50">
        <v>707.98616357213973</v>
      </c>
      <c r="Y1154" s="50">
        <v>712.03117431928592</v>
      </c>
      <c r="Z1154" s="50">
        <v>717.23151551782701</v>
      </c>
    </row>
    <row r="1155" spans="1:26" x14ac:dyDescent="0.25">
      <c r="A1155" t="str">
        <f t="shared" ref="A1155:A1218" si="27">VLOOKUP(B1155,$AT$3:$AU$70,2)</f>
        <v>52. Opslag en vervoerondersteunende activiteiten</v>
      </c>
      <c r="B1155">
        <v>52</v>
      </c>
      <c r="C1155" s="3" t="s">
        <v>25</v>
      </c>
      <c r="D1155" s="50">
        <v>45718</v>
      </c>
      <c r="E1155" s="50">
        <v>45705</v>
      </c>
      <c r="F1155" s="50">
        <v>47185</v>
      </c>
      <c r="G1155" s="50">
        <v>48574</v>
      </c>
      <c r="H1155" s="50">
        <v>51364</v>
      </c>
      <c r="I1155" s="50">
        <v>52819</v>
      </c>
      <c r="J1155" s="50">
        <v>52977</v>
      </c>
      <c r="K1155" s="50">
        <v>54252</v>
      </c>
      <c r="L1155" s="50">
        <v>56504</v>
      </c>
      <c r="M1155" s="50">
        <v>57472</v>
      </c>
      <c r="N1155" s="50">
        <v>56389.760112864562</v>
      </c>
      <c r="O1155" s="306">
        <v>57585.288826750511</v>
      </c>
      <c r="P1155" s="50">
        <v>58806.164144396877</v>
      </c>
      <c r="Q1155" s="50">
        <v>60052.92344337955</v>
      </c>
      <c r="R1155" s="50">
        <v>61326.115494306112</v>
      </c>
      <c r="S1155" s="50">
        <v>62626.300702361325</v>
      </c>
      <c r="T1155" s="50">
        <v>63954.051353973839</v>
      </c>
      <c r="U1155" s="306">
        <v>57231.260642062254</v>
      </c>
      <c r="V1155" s="50">
        <v>58085.318826040231</v>
      </c>
      <c r="W1155" s="50">
        <v>58952.122061820963</v>
      </c>
      <c r="X1155" s="50">
        <v>59831.860542939845</v>
      </c>
      <c r="Y1155" s="50">
        <v>60724.727301177416</v>
      </c>
      <c r="Z1155" s="50">
        <v>61630.918248914211</v>
      </c>
    </row>
    <row r="1156" spans="1:26" x14ac:dyDescent="0.25">
      <c r="A1156" t="str">
        <f t="shared" si="27"/>
        <v>52. Opslag en vervoerondersteunende activiteiten</v>
      </c>
      <c r="B1156">
        <v>52</v>
      </c>
      <c r="C1156" s="3" t="s">
        <v>154</v>
      </c>
      <c r="D1156" s="206"/>
      <c r="E1156" s="50">
        <v>-13</v>
      </c>
      <c r="F1156" s="50">
        <v>1480</v>
      </c>
      <c r="G1156" s="50">
        <v>1389</v>
      </c>
      <c r="H1156" s="50">
        <v>2790</v>
      </c>
      <c r="I1156" s="50">
        <v>1455</v>
      </c>
      <c r="J1156" s="50">
        <v>158</v>
      </c>
      <c r="K1156" s="50">
        <v>1275</v>
      </c>
      <c r="L1156" s="50">
        <v>2252</v>
      </c>
      <c r="M1156" s="50">
        <v>968</v>
      </c>
      <c r="N1156" s="50">
        <v>-1082.239887135438</v>
      </c>
      <c r="O1156" s="306">
        <v>1195.5287138859494</v>
      </c>
      <c r="P1156" s="50">
        <v>1220.8753176463651</v>
      </c>
      <c r="Q1156" s="50">
        <v>1246.7592989826735</v>
      </c>
      <c r="R1156" s="50">
        <v>1273.1920509265619</v>
      </c>
      <c r="S1156" s="50">
        <v>1300.1852080552126</v>
      </c>
      <c r="T1156" s="50">
        <v>1327.750651612514</v>
      </c>
      <c r="U1156" s="306">
        <v>841.50052919769223</v>
      </c>
      <c r="V1156" s="50">
        <v>854.05818397797702</v>
      </c>
      <c r="W1156" s="50">
        <v>866.80323578073148</v>
      </c>
      <c r="X1156" s="50">
        <v>879.73848111888219</v>
      </c>
      <c r="Y1156" s="50">
        <v>892.86675823757105</v>
      </c>
      <c r="Z1156" s="50">
        <v>906.19094773679535</v>
      </c>
    </row>
    <row r="1157" spans="1:26" x14ac:dyDescent="0.25">
      <c r="A1157" t="str">
        <f t="shared" si="27"/>
        <v>52. Opslag en vervoerondersteunende activiteiten</v>
      </c>
      <c r="B1157">
        <v>52</v>
      </c>
      <c r="C1157" s="3" t="s">
        <v>155</v>
      </c>
      <c r="D1157" s="206"/>
      <c r="E1157" s="207">
        <v>0.99971564810359159</v>
      </c>
      <c r="F1157" s="207">
        <v>1.0323815775079312</v>
      </c>
      <c r="G1157" s="207">
        <v>1.0294373211825791</v>
      </c>
      <c r="H1157" s="207">
        <v>1.0574381356281137</v>
      </c>
      <c r="I1157" s="207">
        <v>1.0283272330815356</v>
      </c>
      <c r="J1157" s="207">
        <v>1.0029913478104471</v>
      </c>
      <c r="K1157" s="207">
        <v>1.0240670479642109</v>
      </c>
      <c r="L1157" s="207">
        <v>1.0415099904151</v>
      </c>
      <c r="M1157" s="207">
        <v>1.0171315305111142</v>
      </c>
      <c r="N1157" s="207">
        <v>0.98116926699722584</v>
      </c>
      <c r="O1157" s="307">
        <v>1.021201166869536</v>
      </c>
      <c r="P1157" s="207">
        <v>1.021201166869536</v>
      </c>
      <c r="Q1157" s="207">
        <v>1.0212011668695358</v>
      </c>
      <c r="R1157" s="207">
        <v>1.021201166869536</v>
      </c>
      <c r="S1157" s="207">
        <v>1.0212011668695358</v>
      </c>
      <c r="T1157" s="207">
        <v>1.0212011668695362</v>
      </c>
      <c r="U1157" s="307">
        <v>1.0149229315307144</v>
      </c>
      <c r="V1157" s="207">
        <v>1.0149229315307147</v>
      </c>
      <c r="W1157" s="207">
        <v>1.0149229315307147</v>
      </c>
      <c r="X1157" s="207">
        <v>1.0149229315307147</v>
      </c>
      <c r="Y1157" s="207">
        <v>1.0149229315307149</v>
      </c>
      <c r="Z1157" s="207">
        <v>1.0149229315307147</v>
      </c>
    </row>
    <row r="1158" spans="1:26" x14ac:dyDescent="0.25">
      <c r="A1158" t="str">
        <f t="shared" si="27"/>
        <v>52. Opslag en vervoerondersteunende activiteiten</v>
      </c>
      <c r="B1158">
        <v>52</v>
      </c>
      <c r="C1158" s="3" t="s">
        <v>8</v>
      </c>
      <c r="D1158" s="50">
        <v>109</v>
      </c>
      <c r="E1158" s="50">
        <v>82</v>
      </c>
      <c r="F1158" s="50">
        <v>71</v>
      </c>
      <c r="G1158" s="50">
        <v>76</v>
      </c>
      <c r="H1158" s="50">
        <v>110</v>
      </c>
      <c r="I1158" s="50">
        <v>127</v>
      </c>
      <c r="J1158" s="50">
        <v>85</v>
      </c>
      <c r="K1158" s="50">
        <v>135</v>
      </c>
      <c r="L1158" s="50">
        <v>162</v>
      </c>
      <c r="M1158" s="50">
        <v>198</v>
      </c>
      <c r="N1158" s="50">
        <v>105.56157364826089</v>
      </c>
      <c r="O1158" s="306">
        <v>110.80679945993845</v>
      </c>
      <c r="P1158" s="50">
        <v>118.01915503391733</v>
      </c>
      <c r="Q1158" s="50">
        <v>124.86763155587249</v>
      </c>
      <c r="R1158" s="50">
        <v>131.31096271902129</v>
      </c>
      <c r="S1158" s="50">
        <v>137.64303581439401</v>
      </c>
      <c r="T1158" s="50">
        <v>141.01788688837354</v>
      </c>
      <c r="U1158" s="306">
        <v>110.12557113125968</v>
      </c>
      <c r="V1158" s="50">
        <v>116.57247751940203</v>
      </c>
      <c r="W1158" s="50">
        <v>122.57874279830438</v>
      </c>
      <c r="X1158" s="50">
        <v>128.11147658444341</v>
      </c>
      <c r="Y1158" s="50">
        <v>133.46366815532048</v>
      </c>
      <c r="Z1158" s="50">
        <v>135.89540731905444</v>
      </c>
    </row>
    <row r="1159" spans="1:26" x14ac:dyDescent="0.25">
      <c r="A1159" t="str">
        <f t="shared" si="27"/>
        <v>52. Opslag en vervoerondersteunende activiteiten</v>
      </c>
      <c r="B1159">
        <v>52</v>
      </c>
      <c r="C1159" s="3" t="s">
        <v>9</v>
      </c>
      <c r="D1159" s="50">
        <v>2444</v>
      </c>
      <c r="E1159" s="50">
        <v>2474</v>
      </c>
      <c r="F1159" s="50">
        <v>2537</v>
      </c>
      <c r="G1159" s="50">
        <v>2586</v>
      </c>
      <c r="H1159" s="50">
        <v>2713</v>
      </c>
      <c r="I1159" s="50">
        <v>2927</v>
      </c>
      <c r="J1159" s="50">
        <v>2762</v>
      </c>
      <c r="K1159" s="50">
        <v>2930</v>
      </c>
      <c r="L1159" s="50">
        <v>3153</v>
      </c>
      <c r="M1159" s="50">
        <v>3255</v>
      </c>
      <c r="N1159" s="50">
        <v>2539.0528809717193</v>
      </c>
      <c r="O1159" s="306">
        <v>2665.2153210359743</v>
      </c>
      <c r="P1159" s="50">
        <v>2838.6927670971927</v>
      </c>
      <c r="Q1159" s="50">
        <v>3003.417898055146</v>
      </c>
      <c r="R1159" s="50">
        <v>3158.3981431143984</v>
      </c>
      <c r="S1159" s="50">
        <v>3310.7023185798098</v>
      </c>
      <c r="T1159" s="50">
        <v>3391.8769832432081</v>
      </c>
      <c r="U1159" s="306">
        <v>2648.8298628550001</v>
      </c>
      <c r="V1159" s="50">
        <v>2803.8961021355049</v>
      </c>
      <c r="W1159" s="50">
        <v>2948.363682839562</v>
      </c>
      <c r="X1159" s="50">
        <v>3081.4414986947377</v>
      </c>
      <c r="Y1159" s="50">
        <v>3210.1767662536436</v>
      </c>
      <c r="Z1159" s="50">
        <v>3268.666935697534</v>
      </c>
    </row>
    <row r="1160" spans="1:26" x14ac:dyDescent="0.25">
      <c r="A1160" t="str">
        <f t="shared" si="27"/>
        <v>52. Opslag en vervoerondersteunende activiteiten</v>
      </c>
      <c r="B1160">
        <v>52</v>
      </c>
      <c r="C1160" s="3" t="s">
        <v>10</v>
      </c>
      <c r="D1160" s="50">
        <v>5469</v>
      </c>
      <c r="E1160" s="50">
        <v>5331</v>
      </c>
      <c r="F1160" s="50">
        <v>5707</v>
      </c>
      <c r="G1160" s="50">
        <v>6001</v>
      </c>
      <c r="H1160" s="50">
        <v>6499</v>
      </c>
      <c r="I1160" s="50">
        <v>6669</v>
      </c>
      <c r="J1160" s="50">
        <v>6522</v>
      </c>
      <c r="K1160" s="50">
        <v>6583</v>
      </c>
      <c r="L1160" s="50">
        <v>6850</v>
      </c>
      <c r="M1160" s="50">
        <v>6852</v>
      </c>
      <c r="N1160" s="50">
        <v>5710.6526461162648</v>
      </c>
      <c r="O1160" s="306">
        <v>5994.408009225398</v>
      </c>
      <c r="P1160" s="50">
        <v>6384.580834618404</v>
      </c>
      <c r="Q1160" s="50">
        <v>6755.0685909139229</v>
      </c>
      <c r="R1160" s="50">
        <v>7103.6388602360239</v>
      </c>
      <c r="S1160" s="50">
        <v>7446.1903089097659</v>
      </c>
      <c r="T1160" s="50">
        <v>7628.7624471396057</v>
      </c>
      <c r="U1160" s="306">
        <v>5957.5550311640682</v>
      </c>
      <c r="V1160" s="50">
        <v>6306.3187124197375</v>
      </c>
      <c r="W1160" s="50">
        <v>6631.2446634341577</v>
      </c>
      <c r="X1160" s="50">
        <v>6930.5535856500246</v>
      </c>
      <c r="Y1160" s="50">
        <v>7220.0955648042336</v>
      </c>
      <c r="Z1160" s="50">
        <v>7351.6473900575575</v>
      </c>
    </row>
    <row r="1161" spans="1:26" x14ac:dyDescent="0.25">
      <c r="A1161" t="str">
        <f t="shared" si="27"/>
        <v>52. Opslag en vervoerondersteunende activiteiten</v>
      </c>
      <c r="B1161">
        <v>52</v>
      </c>
      <c r="C1161" s="3" t="s">
        <v>11</v>
      </c>
      <c r="D1161" s="50">
        <v>6960</v>
      </c>
      <c r="E1161" s="50">
        <v>6661</v>
      </c>
      <c r="F1161" s="50">
        <v>6623</v>
      </c>
      <c r="G1161" s="50">
        <v>6610</v>
      </c>
      <c r="H1161" s="50">
        <v>6907</v>
      </c>
      <c r="I1161" s="50">
        <v>7034</v>
      </c>
      <c r="J1161" s="50">
        <v>7061</v>
      </c>
      <c r="K1161" s="50">
        <v>7375</v>
      </c>
      <c r="L1161" s="50">
        <v>7795</v>
      </c>
      <c r="M1161" s="50">
        <v>7891</v>
      </c>
      <c r="N1161" s="50">
        <v>7889.48399986614</v>
      </c>
      <c r="O1161" s="306">
        <v>7675.4511184739686</v>
      </c>
      <c r="P1161" s="50">
        <v>7476.9705471225952</v>
      </c>
      <c r="Q1161" s="50">
        <v>7326.4577022456033</v>
      </c>
      <c r="R1161" s="50">
        <v>7227.2508314455599</v>
      </c>
      <c r="S1161" s="50">
        <v>7296.3684350570602</v>
      </c>
      <c r="T1161" s="50">
        <v>7693.1651510656793</v>
      </c>
      <c r="U1161" s="306">
        <v>7628.2632675227997</v>
      </c>
      <c r="V1161" s="50">
        <v>7385.317923748803</v>
      </c>
      <c r="W1161" s="50">
        <v>7192.1599145922419</v>
      </c>
      <c r="X1161" s="50">
        <v>7051.1536621954365</v>
      </c>
      <c r="Y1161" s="50">
        <v>7074.822854594262</v>
      </c>
      <c r="Z1161" s="50">
        <v>7413.7106635585133</v>
      </c>
    </row>
    <row r="1162" spans="1:26" x14ac:dyDescent="0.25">
      <c r="A1162" t="str">
        <f t="shared" si="27"/>
        <v>52. Opslag en vervoerondersteunende activiteiten</v>
      </c>
      <c r="B1162">
        <v>52</v>
      </c>
      <c r="C1162" s="3" t="s">
        <v>12</v>
      </c>
      <c r="D1162" s="50">
        <v>6479</v>
      </c>
      <c r="E1162" s="50">
        <v>6576</v>
      </c>
      <c r="F1162" s="50">
        <v>6898</v>
      </c>
      <c r="G1162" s="50">
        <v>7178</v>
      </c>
      <c r="H1162" s="50">
        <v>7501</v>
      </c>
      <c r="I1162" s="50">
        <v>7508</v>
      </c>
      <c r="J1162" s="50">
        <v>7519</v>
      </c>
      <c r="K1162" s="50">
        <v>7508</v>
      </c>
      <c r="L1162" s="50">
        <v>7576</v>
      </c>
      <c r="M1162" s="50">
        <v>7631</v>
      </c>
      <c r="N1162" s="50">
        <v>7842.716440073119</v>
      </c>
      <c r="O1162" s="306">
        <v>8001.4892192159332</v>
      </c>
      <c r="P1162" s="50">
        <v>8185.4458402300224</v>
      </c>
      <c r="Q1162" s="50">
        <v>8386.1348770321201</v>
      </c>
      <c r="R1162" s="50">
        <v>8571.6895986291929</v>
      </c>
      <c r="S1162" s="50">
        <v>8570.0428260301633</v>
      </c>
      <c r="T1162" s="50">
        <v>8337.5471444696632</v>
      </c>
      <c r="U1162" s="306">
        <v>7952.296920960659</v>
      </c>
      <c r="V1162" s="50">
        <v>8085.1087344445941</v>
      </c>
      <c r="W1162" s="50">
        <v>8232.4126545448598</v>
      </c>
      <c r="X1162" s="50">
        <v>8362.8342109841742</v>
      </c>
      <c r="Y1162" s="50">
        <v>8309.8236321416825</v>
      </c>
      <c r="Z1162" s="50">
        <v>8034.6854589900704</v>
      </c>
    </row>
    <row r="1163" spans="1:26" x14ac:dyDescent="0.25">
      <c r="A1163" t="str">
        <f t="shared" si="27"/>
        <v>52. Opslag en vervoerondersteunende activiteiten</v>
      </c>
      <c r="B1163">
        <v>52</v>
      </c>
      <c r="C1163" s="3" t="s">
        <v>13</v>
      </c>
      <c r="D1163" s="50">
        <v>6582</v>
      </c>
      <c r="E1163" s="50">
        <v>6379</v>
      </c>
      <c r="F1163" s="50">
        <v>6327</v>
      </c>
      <c r="G1163" s="50">
        <v>6391</v>
      </c>
      <c r="H1163" s="50">
        <v>6730</v>
      </c>
      <c r="I1163" s="50">
        <v>6989</v>
      </c>
      <c r="J1163" s="50">
        <v>7227</v>
      </c>
      <c r="K1163" s="50">
        <v>7521</v>
      </c>
      <c r="L1163" s="50">
        <v>7907</v>
      </c>
      <c r="M1163" s="50">
        <v>8009</v>
      </c>
      <c r="N1163" s="50">
        <v>8113.1549380066754</v>
      </c>
      <c r="O1163" s="306">
        <v>8125.5272900473392</v>
      </c>
      <c r="P1163" s="50">
        <v>8182.293145722293</v>
      </c>
      <c r="Q1163" s="50">
        <v>8179.9272032816816</v>
      </c>
      <c r="R1163" s="50">
        <v>8289.2616052641461</v>
      </c>
      <c r="S1163" s="50">
        <v>8519.2410257727697</v>
      </c>
      <c r="T1163" s="50">
        <v>8691.7097850585269</v>
      </c>
      <c r="U1163" s="306">
        <v>8075.5724190248984</v>
      </c>
      <c r="V1163" s="50">
        <v>8081.9946856317374</v>
      </c>
      <c r="W1163" s="50">
        <v>8029.9848749134217</v>
      </c>
      <c r="X1163" s="50">
        <v>8087.2877789912873</v>
      </c>
      <c r="Y1163" s="50">
        <v>8260.5643683429062</v>
      </c>
      <c r="Z1163" s="50">
        <v>8375.9831295339009</v>
      </c>
    </row>
    <row r="1164" spans="1:26" x14ac:dyDescent="0.25">
      <c r="A1164" t="str">
        <f t="shared" si="27"/>
        <v>52. Opslag en vervoerondersteunende activiteiten</v>
      </c>
      <c r="B1164">
        <v>52</v>
      </c>
      <c r="C1164" s="3" t="s">
        <v>14</v>
      </c>
      <c r="D1164" s="50">
        <v>6531</v>
      </c>
      <c r="E1164" s="50">
        <v>6544</v>
      </c>
      <c r="F1164" s="50">
        <v>6681</v>
      </c>
      <c r="G1164" s="50">
        <v>6843</v>
      </c>
      <c r="H1164" s="50">
        <v>7114</v>
      </c>
      <c r="I1164" s="50">
        <v>7067</v>
      </c>
      <c r="J1164" s="50">
        <v>6861</v>
      </c>
      <c r="K1164" s="50">
        <v>6749</v>
      </c>
      <c r="L1164" s="50">
        <v>6890</v>
      </c>
      <c r="M1164" s="50">
        <v>7047</v>
      </c>
      <c r="N1164" s="50">
        <v>7361.8239230709687</v>
      </c>
      <c r="O1164" s="306">
        <v>7768.9178364070467</v>
      </c>
      <c r="P1164" s="50">
        <v>8138.1554226141088</v>
      </c>
      <c r="Q1164" s="50">
        <v>8522.8943705039164</v>
      </c>
      <c r="R1164" s="50">
        <v>8699.8684571564081</v>
      </c>
      <c r="S1164" s="50">
        <v>8813.0079576959688</v>
      </c>
      <c r="T1164" s="50">
        <v>8826.4475675423164</v>
      </c>
      <c r="U1164" s="306">
        <v>7721.1553620902105</v>
      </c>
      <c r="V1164" s="50">
        <v>8038.3980022517571</v>
      </c>
      <c r="W1164" s="50">
        <v>8366.6652752330701</v>
      </c>
      <c r="X1164" s="50">
        <v>8487.8898993501789</v>
      </c>
      <c r="Y1164" s="50">
        <v>8545.4114155271436</v>
      </c>
      <c r="Z1164" s="50">
        <v>8505.8265574558827</v>
      </c>
    </row>
    <row r="1165" spans="1:26" x14ac:dyDescent="0.25">
      <c r="A1165" t="str">
        <f t="shared" si="27"/>
        <v>52. Opslag en vervoerondersteunende activiteiten</v>
      </c>
      <c r="B1165">
        <v>52</v>
      </c>
      <c r="C1165" s="3" t="s">
        <v>15</v>
      </c>
      <c r="D1165" s="50">
        <v>5623</v>
      </c>
      <c r="E1165" s="50">
        <v>5866</v>
      </c>
      <c r="F1165" s="50">
        <v>6102</v>
      </c>
      <c r="G1165" s="50">
        <v>6290</v>
      </c>
      <c r="H1165" s="50">
        <v>6631</v>
      </c>
      <c r="I1165" s="50">
        <v>6765</v>
      </c>
      <c r="J1165" s="50">
        <v>6685</v>
      </c>
      <c r="K1165" s="50">
        <v>6820</v>
      </c>
      <c r="L1165" s="50">
        <v>7060</v>
      </c>
      <c r="M1165" s="50">
        <v>7036</v>
      </c>
      <c r="N1165" s="50">
        <v>7073.0009336180265</v>
      </c>
      <c r="O1165" s="306">
        <v>7059.6719024752456</v>
      </c>
      <c r="P1165" s="50">
        <v>6990.8639251331051</v>
      </c>
      <c r="Q1165" s="50">
        <v>7079.4097154728315</v>
      </c>
      <c r="R1165" s="50">
        <v>7341.2488536552264</v>
      </c>
      <c r="S1165" s="50">
        <v>7670.639786069095</v>
      </c>
      <c r="T1165" s="50">
        <v>8097.2564401844929</v>
      </c>
      <c r="U1165" s="306">
        <v>7016.2697961552221</v>
      </c>
      <c r="V1165" s="50">
        <v>6905.1699914269966</v>
      </c>
      <c r="W1165" s="50">
        <v>6949.6404461589182</v>
      </c>
      <c r="X1165" s="50">
        <v>7162.3740405292474</v>
      </c>
      <c r="Y1165" s="50">
        <v>7437.7298995890505</v>
      </c>
      <c r="Z1165" s="50">
        <v>7803.1233227650109</v>
      </c>
    </row>
    <row r="1166" spans="1:26" x14ac:dyDescent="0.25">
      <c r="A1166" t="str">
        <f t="shared" si="27"/>
        <v>52. Opslag en vervoerondersteunende activiteiten</v>
      </c>
      <c r="B1166">
        <v>52</v>
      </c>
      <c r="C1166" s="3" t="s">
        <v>16</v>
      </c>
      <c r="D1166" s="50">
        <v>4130</v>
      </c>
      <c r="E1166" s="50">
        <v>4320</v>
      </c>
      <c r="F1166" s="50">
        <v>4563</v>
      </c>
      <c r="G1166" s="50">
        <v>4773</v>
      </c>
      <c r="H1166" s="50">
        <v>5176</v>
      </c>
      <c r="I1166" s="50">
        <v>5477</v>
      </c>
      <c r="J1166" s="50">
        <v>5757</v>
      </c>
      <c r="K1166" s="50">
        <v>5915</v>
      </c>
      <c r="L1166" s="50">
        <v>6237</v>
      </c>
      <c r="M1166" s="50">
        <v>6377</v>
      </c>
      <c r="N1166" s="50">
        <v>6384.755734277911</v>
      </c>
      <c r="O1166" s="306">
        <v>6458.3240729867603</v>
      </c>
      <c r="P1166" s="50">
        <v>6612.1342931813779</v>
      </c>
      <c r="Q1166" s="50">
        <v>6748.8160057143914</v>
      </c>
      <c r="R1166" s="50">
        <v>6747.1172446816481</v>
      </c>
      <c r="S1166" s="50">
        <v>6774.3465700525239</v>
      </c>
      <c r="T1166" s="50">
        <v>6761.1239823392243</v>
      </c>
      <c r="U1166" s="306">
        <v>6418.6189886801276</v>
      </c>
      <c r="V1166" s="50">
        <v>6531.0828231708274</v>
      </c>
      <c r="W1166" s="50">
        <v>6625.106691379684</v>
      </c>
      <c r="X1166" s="50">
        <v>6582.7188759108358</v>
      </c>
      <c r="Y1166" s="50">
        <v>6568.6515648623526</v>
      </c>
      <c r="Z1166" s="50">
        <v>6515.525922196799</v>
      </c>
    </row>
    <row r="1167" spans="1:26" x14ac:dyDescent="0.25">
      <c r="A1167" t="str">
        <f t="shared" si="27"/>
        <v>52. Opslag en vervoerondersteunende activiteiten</v>
      </c>
      <c r="B1167">
        <v>52</v>
      </c>
      <c r="C1167" s="3" t="s">
        <v>17</v>
      </c>
      <c r="D1167" s="50">
        <v>1291</v>
      </c>
      <c r="E1167" s="50">
        <v>1348</v>
      </c>
      <c r="F1167" s="50">
        <v>1542</v>
      </c>
      <c r="G1167" s="50">
        <v>1701</v>
      </c>
      <c r="H1167" s="50">
        <v>1830</v>
      </c>
      <c r="I1167" s="50">
        <v>2095</v>
      </c>
      <c r="J1167" s="50">
        <v>2319</v>
      </c>
      <c r="K1167" s="50">
        <v>2524</v>
      </c>
      <c r="L1167" s="50">
        <v>2661</v>
      </c>
      <c r="M1167" s="50">
        <v>2908</v>
      </c>
      <c r="N1167" s="50">
        <v>3068.7343362982688</v>
      </c>
      <c r="O1167" s="306">
        <v>3218.781156177557</v>
      </c>
      <c r="P1167" s="50">
        <v>3294.5135353977357</v>
      </c>
      <c r="Q1167" s="50">
        <v>3297.7682962504814</v>
      </c>
      <c r="R1167" s="50">
        <v>3337.1197034722031</v>
      </c>
      <c r="S1167" s="50">
        <v>3335.2676860981996</v>
      </c>
      <c r="T1167" s="50">
        <v>3396.3498649445132</v>
      </c>
      <c r="U1167" s="306">
        <v>3198.9924345639752</v>
      </c>
      <c r="V1167" s="50">
        <v>3254.129424432384</v>
      </c>
      <c r="W1167" s="50">
        <v>3237.3184848437922</v>
      </c>
      <c r="X1167" s="50">
        <v>3255.8083795766238</v>
      </c>
      <c r="Y1167" s="50">
        <v>3233.9962355002335</v>
      </c>
      <c r="Z1167" s="50">
        <v>3272.9773398178913</v>
      </c>
    </row>
    <row r="1168" spans="1:26" x14ac:dyDescent="0.25">
      <c r="A1168" t="str">
        <f t="shared" si="27"/>
        <v>52. Opslag en vervoerondersteunende activiteiten</v>
      </c>
      <c r="B1168">
        <v>52</v>
      </c>
      <c r="C1168" s="3" t="s">
        <v>156</v>
      </c>
      <c r="D1168" s="50">
        <v>100</v>
      </c>
      <c r="E1168" s="50">
        <v>124</v>
      </c>
      <c r="F1168" s="50">
        <v>134</v>
      </c>
      <c r="G1168" s="50">
        <v>125</v>
      </c>
      <c r="H1168" s="50">
        <v>153</v>
      </c>
      <c r="I1168" s="50">
        <v>161</v>
      </c>
      <c r="J1168" s="50">
        <v>179</v>
      </c>
      <c r="K1168" s="50">
        <v>192</v>
      </c>
      <c r="L1168" s="50">
        <v>213</v>
      </c>
      <c r="M1168" s="50">
        <v>268</v>
      </c>
      <c r="N1168" s="50">
        <v>300.82270691717923</v>
      </c>
      <c r="O1168" s="306">
        <v>506.69610124534199</v>
      </c>
      <c r="P1168" s="50">
        <v>584.49467824610724</v>
      </c>
      <c r="Q1168" s="50">
        <v>628.16115235359416</v>
      </c>
      <c r="R1168" s="50">
        <v>719.21123393227492</v>
      </c>
      <c r="S1168" s="50">
        <v>752.85075228158394</v>
      </c>
      <c r="T1168" s="50">
        <v>988.79410109821333</v>
      </c>
      <c r="U1168" s="306">
        <v>503.58098791401551</v>
      </c>
      <c r="V1168" s="50">
        <v>577.32994885849519</v>
      </c>
      <c r="W1168" s="50">
        <v>616.6466310829644</v>
      </c>
      <c r="X1168" s="50">
        <v>701.68713447286382</v>
      </c>
      <c r="Y1168" s="50">
        <v>729.99133140657784</v>
      </c>
      <c r="Z1168" s="50">
        <v>952.87612152198699</v>
      </c>
    </row>
    <row r="1169" spans="1:26" x14ac:dyDescent="0.25">
      <c r="A1169" t="str">
        <f t="shared" si="27"/>
        <v>52. Opslag en vervoerondersteunende activiteiten</v>
      </c>
      <c r="B1169">
        <v>52</v>
      </c>
      <c r="C1169" s="3" t="s">
        <v>6</v>
      </c>
      <c r="D1169" s="50">
        <v>5521</v>
      </c>
      <c r="E1169" s="50">
        <v>5792</v>
      </c>
      <c r="F1169" s="50">
        <v>6239</v>
      </c>
      <c r="G1169" s="50">
        <v>6599</v>
      </c>
      <c r="H1169" s="50">
        <v>7159</v>
      </c>
      <c r="I1169" s="50">
        <v>7733</v>
      </c>
      <c r="J1169" s="50">
        <v>8255</v>
      </c>
      <c r="K1169" s="50">
        <v>8631</v>
      </c>
      <c r="L1169" s="50">
        <v>9111</v>
      </c>
      <c r="M1169" s="50">
        <v>9553</v>
      </c>
      <c r="N1169" s="50">
        <v>9754.3127774933582</v>
      </c>
      <c r="O1169" s="306">
        <v>10183.801330409658</v>
      </c>
      <c r="P1169" s="50">
        <v>10491.142506825219</v>
      </c>
      <c r="Q1169" s="50">
        <v>10674.745454318467</v>
      </c>
      <c r="R1169" s="50">
        <v>10803.448182086127</v>
      </c>
      <c r="S1169" s="50">
        <v>10862.465008432308</v>
      </c>
      <c r="T1169" s="50">
        <v>11146.267948381952</v>
      </c>
      <c r="U1169" s="306">
        <v>10121.192411158119</v>
      </c>
      <c r="V1169" s="50">
        <v>10362.542196461705</v>
      </c>
      <c r="W1169" s="50">
        <v>10479.07180730644</v>
      </c>
      <c r="X1169" s="50">
        <v>10540.214389960323</v>
      </c>
      <c r="Y1169" s="50">
        <v>10532.639131769163</v>
      </c>
      <c r="Z1169" s="50">
        <v>10741.379383536678</v>
      </c>
    </row>
    <row r="1170" spans="1:26" x14ac:dyDescent="0.25">
      <c r="A1170" t="str">
        <f t="shared" si="27"/>
        <v>52. Opslag en vervoerondersteunende activiteiten</v>
      </c>
      <c r="B1170">
        <v>52</v>
      </c>
      <c r="C1170" s="3" t="s">
        <v>157</v>
      </c>
      <c r="D1170" s="207">
        <v>1.0287003723704429</v>
      </c>
      <c r="E1170" s="206"/>
      <c r="F1170" s="206"/>
      <c r="G1170" s="206"/>
      <c r="H1170" s="206"/>
      <c r="I1170" s="206"/>
      <c r="J1170" s="206"/>
      <c r="K1170" s="206"/>
      <c r="L1170" s="206"/>
      <c r="M1170" s="206"/>
      <c r="N1170" s="206"/>
      <c r="O1170" s="308"/>
      <c r="P1170" s="206"/>
      <c r="Q1170" s="206"/>
      <c r="R1170" s="206"/>
      <c r="S1170" s="206"/>
      <c r="T1170" s="206"/>
      <c r="U1170" s="308"/>
      <c r="V1170" s="206"/>
      <c r="W1170" s="206"/>
      <c r="X1170" s="206"/>
      <c r="Y1170" s="206"/>
      <c r="Z1170" s="206"/>
    </row>
    <row r="1171" spans="1:26" x14ac:dyDescent="0.25">
      <c r="A1171" t="str">
        <f t="shared" si="27"/>
        <v>52. Opslag en vervoerondersteunende activiteiten</v>
      </c>
      <c r="B1171">
        <v>52</v>
      </c>
      <c r="C1171" s="3" t="s">
        <v>158</v>
      </c>
      <c r="D1171" s="206"/>
      <c r="E1171" s="207">
        <v>1.449236213342564E-2</v>
      </c>
      <c r="F1171" s="207">
        <v>-1.8406025687441874E-3</v>
      </c>
      <c r="G1171" s="207">
        <v>-3.6847440606813109E-4</v>
      </c>
      <c r="H1171" s="207">
        <v>-1.4368881628835428E-2</v>
      </c>
      <c r="I1171" s="207">
        <v>1.8656964445362689E-4</v>
      </c>
      <c r="J1171" s="207">
        <v>1.2854512279997898E-2</v>
      </c>
      <c r="K1171" s="207">
        <v>2.3166622031159934E-3</v>
      </c>
      <c r="L1171" s="207">
        <v>-6.4048090223285392E-3</v>
      </c>
      <c r="M1171" s="207">
        <v>5.7844209296643578E-3</v>
      </c>
      <c r="N1171" s="207">
        <v>2.3765552686608515E-2</v>
      </c>
      <c r="O1171" s="307">
        <v>3.7496027504534402E-3</v>
      </c>
      <c r="P1171" s="207">
        <v>3.7496027504534402E-3</v>
      </c>
      <c r="Q1171" s="207">
        <v>3.7496027504535512E-3</v>
      </c>
      <c r="R1171" s="207">
        <v>3.7496027504534402E-3</v>
      </c>
      <c r="S1171" s="207">
        <v>3.7496027504535512E-3</v>
      </c>
      <c r="T1171" s="207">
        <v>3.7496027504533291E-3</v>
      </c>
      <c r="U1171" s="307">
        <v>6.8887204198642138E-3</v>
      </c>
      <c r="V1171" s="207">
        <v>6.8887204198641028E-3</v>
      </c>
      <c r="W1171" s="207">
        <v>6.8887204198641028E-3</v>
      </c>
      <c r="X1171" s="207">
        <v>6.8887204198641028E-3</v>
      </c>
      <c r="Y1171" s="207">
        <v>6.8887204198639918E-3</v>
      </c>
      <c r="Z1171" s="207">
        <v>6.8887204198641028E-3</v>
      </c>
    </row>
    <row r="1172" spans="1:26" x14ac:dyDescent="0.25">
      <c r="A1172" t="str">
        <f t="shared" si="27"/>
        <v>52. Opslag en vervoerondersteunende activiteiten</v>
      </c>
      <c r="B1172">
        <v>52</v>
      </c>
      <c r="C1172" s="3" t="s">
        <v>159</v>
      </c>
      <c r="D1172" s="208"/>
      <c r="E1172" s="50">
        <v>56.690404769557112</v>
      </c>
      <c r="F1172" s="50">
        <v>41.308524335740273</v>
      </c>
      <c r="G1172" s="50">
        <v>35.871658024398279</v>
      </c>
      <c r="H1172" s="50">
        <v>37.333800175777704</v>
      </c>
      <c r="I1172" s="50">
        <v>55.636863052371631</v>
      </c>
      <c r="J1172" s="50">
        <v>65.844116056997734</v>
      </c>
      <c r="K1172" s="50">
        <v>43.173179317046198</v>
      </c>
      <c r="L1172" s="50">
        <v>67.39176853516777</v>
      </c>
      <c r="M1172" s="50">
        <v>82.844777494424179</v>
      </c>
      <c r="N1172" s="50">
        <v>104.81499213661561</v>
      </c>
      <c r="O1172" s="306">
        <v>53.768072260367767</v>
      </c>
      <c r="P1172" s="50">
        <v>56.439742175065668</v>
      </c>
      <c r="Q1172" s="50">
        <v>60.113374939970484</v>
      </c>
      <c r="R1172" s="50">
        <v>63.601664928265691</v>
      </c>
      <c r="S1172" s="50">
        <v>66.883593035287362</v>
      </c>
      <c r="T1172" s="50">
        <v>70.108851545399929</v>
      </c>
      <c r="U1172" s="306">
        <v>54.09944246141783</v>
      </c>
      <c r="V1172" s="50">
        <v>56.438453814623578</v>
      </c>
      <c r="W1172" s="50">
        <v>59.742440569894924</v>
      </c>
      <c r="X1172" s="50">
        <v>62.820602363377645</v>
      </c>
      <c r="Y1172" s="50">
        <v>65.65608314272751</v>
      </c>
      <c r="Z1172" s="50">
        <v>68.399037514513935</v>
      </c>
    </row>
    <row r="1173" spans="1:26" x14ac:dyDescent="0.25">
      <c r="A1173" t="str">
        <f t="shared" si="27"/>
        <v>52. Opslag en vervoerondersteunende activiteiten</v>
      </c>
      <c r="B1173">
        <v>52</v>
      </c>
      <c r="C1173" s="3" t="s">
        <v>160</v>
      </c>
      <c r="D1173" s="208"/>
      <c r="E1173" s="50">
        <v>680.31234356968253</v>
      </c>
      <c r="F1173" s="50">
        <v>648.25539507781161</v>
      </c>
      <c r="G1173" s="50">
        <v>668.49790043100836</v>
      </c>
      <c r="H1173" s="50">
        <v>645.20431645861572</v>
      </c>
      <c r="I1173" s="50">
        <v>716.3796239727335</v>
      </c>
      <c r="J1173" s="50">
        <v>809.96633656758524</v>
      </c>
      <c r="K1173" s="50">
        <v>735.20160588391809</v>
      </c>
      <c r="L1173" s="50">
        <v>754.36669222033822</v>
      </c>
      <c r="M1173" s="50">
        <v>850.21359103888153</v>
      </c>
      <c r="N1173" s="50">
        <v>936.24670592136181</v>
      </c>
      <c r="O1173" s="306">
        <v>679.49484894105251</v>
      </c>
      <c r="P1173" s="50">
        <v>713.25811901547775</v>
      </c>
      <c r="Q1173" s="50">
        <v>759.68371018352593</v>
      </c>
      <c r="R1173" s="50">
        <v>803.76702913127156</v>
      </c>
      <c r="S1173" s="50">
        <v>845.24244659681187</v>
      </c>
      <c r="T1173" s="50">
        <v>886.00170115056221</v>
      </c>
      <c r="U1173" s="306">
        <v>687.46523470327918</v>
      </c>
      <c r="V1173" s="50">
        <v>717.18807316047753</v>
      </c>
      <c r="W1173" s="50">
        <v>759.17327535159109</v>
      </c>
      <c r="X1173" s="50">
        <v>798.2888211600424</v>
      </c>
      <c r="Y1173" s="50">
        <v>834.32051336948723</v>
      </c>
      <c r="Z1173" s="50">
        <v>869.17643212179905</v>
      </c>
    </row>
    <row r="1174" spans="1:26" x14ac:dyDescent="0.25">
      <c r="A1174" t="str">
        <f t="shared" si="27"/>
        <v>52. Opslag en vervoerondersteunende activiteiten</v>
      </c>
      <c r="B1174">
        <v>52</v>
      </c>
      <c r="C1174" s="3" t="s">
        <v>161</v>
      </c>
      <c r="D1174" s="208"/>
      <c r="E1174" s="50">
        <v>1155.1487430095144</v>
      </c>
      <c r="F1174" s="50">
        <v>1038.9296872396044</v>
      </c>
      <c r="G1174" s="50">
        <v>1120.6077241275291</v>
      </c>
      <c r="H1174" s="50">
        <v>1094.3201521015042</v>
      </c>
      <c r="I1174" s="50">
        <v>1279.7294669781925</v>
      </c>
      <c r="J1174" s="50">
        <v>1397.686974012159</v>
      </c>
      <c r="K1174" s="50">
        <v>1298.1509009089825</v>
      </c>
      <c r="L1174" s="50">
        <v>1252.8790082629528</v>
      </c>
      <c r="M1174" s="50">
        <v>1387.1907727332396</v>
      </c>
      <c r="N1174" s="50">
        <v>1510.8025067355386</v>
      </c>
      <c r="O1174" s="306">
        <v>1144.8418538998142</v>
      </c>
      <c r="P1174" s="50">
        <v>1201.7276489370599</v>
      </c>
      <c r="Q1174" s="50">
        <v>1279.9474617054038</v>
      </c>
      <c r="R1174" s="50">
        <v>1354.2209145047084</v>
      </c>
      <c r="S1174" s="50">
        <v>1424.1004638442168</v>
      </c>
      <c r="T1174" s="50">
        <v>1492.7733914162366</v>
      </c>
      <c r="U1174" s="306">
        <v>1162.7682645251052</v>
      </c>
      <c r="V1174" s="50">
        <v>1213.0410223970773</v>
      </c>
      <c r="W1174" s="50">
        <v>1284.0541561864065</v>
      </c>
      <c r="X1174" s="50">
        <v>1350.2135967220083</v>
      </c>
      <c r="Y1174" s="50">
        <v>1411.1570540829646</v>
      </c>
      <c r="Z1174" s="50">
        <v>1470.1118260628841</v>
      </c>
    </row>
    <row r="1175" spans="1:26" x14ac:dyDescent="0.25">
      <c r="A1175" t="str">
        <f t="shared" si="27"/>
        <v>52. Opslag en vervoerondersteunende activiteiten</v>
      </c>
      <c r="B1175">
        <v>52</v>
      </c>
      <c r="C1175" s="3" t="s">
        <v>162</v>
      </c>
      <c r="D1175" s="208"/>
      <c r="E1175" s="50">
        <v>1188.1957456463906</v>
      </c>
      <c r="F1175" s="50">
        <v>1028.3572516807158</v>
      </c>
      <c r="G1175" s="50">
        <v>1032.2405335380197</v>
      </c>
      <c r="H1175" s="50">
        <v>937.67170153643167</v>
      </c>
      <c r="I1175" s="50">
        <v>1080.3375946090755</v>
      </c>
      <c r="J1175" s="50">
        <v>1189.3082254638502</v>
      </c>
      <c r="K1175" s="50">
        <v>1119.4656241727107</v>
      </c>
      <c r="L1175" s="50">
        <v>1104.926986884665</v>
      </c>
      <c r="M1175" s="50">
        <v>1262.8666898847289</v>
      </c>
      <c r="N1175" s="50">
        <v>1420.3087450597161</v>
      </c>
      <c r="O1175" s="306">
        <v>1262.1203619615337</v>
      </c>
      <c r="P1175" s="50">
        <v>1227.8804474450785</v>
      </c>
      <c r="Q1175" s="50">
        <v>1196.1285140409964</v>
      </c>
      <c r="R1175" s="50">
        <v>1172.0502186468693</v>
      </c>
      <c r="S1175" s="50">
        <v>1156.1795974902336</v>
      </c>
      <c r="T1175" s="50">
        <v>1167.2366875216637</v>
      </c>
      <c r="U1175" s="306">
        <v>1286.8863805880471</v>
      </c>
      <c r="V1175" s="50">
        <v>1244.2775860476702</v>
      </c>
      <c r="W1175" s="50">
        <v>1204.6497657573518</v>
      </c>
      <c r="X1175" s="50">
        <v>1173.1429636281762</v>
      </c>
      <c r="Y1175" s="50">
        <v>1150.1428503393611</v>
      </c>
      <c r="Z1175" s="50">
        <v>1154.0036302507076</v>
      </c>
    </row>
    <row r="1176" spans="1:26" x14ac:dyDescent="0.25">
      <c r="A1176" t="str">
        <f t="shared" si="27"/>
        <v>52. Opslag en vervoerondersteunende activiteiten</v>
      </c>
      <c r="B1176">
        <v>52</v>
      </c>
      <c r="C1176" s="3" t="s">
        <v>163</v>
      </c>
      <c r="D1176" s="208"/>
      <c r="E1176" s="50">
        <v>906.40268359610673</v>
      </c>
      <c r="F1176" s="50">
        <v>812.56726673745356</v>
      </c>
      <c r="G1176" s="50">
        <v>862.510124183377</v>
      </c>
      <c r="H1176" s="50">
        <v>797.02575996284531</v>
      </c>
      <c r="I1176" s="50">
        <v>942.07124878908598</v>
      </c>
      <c r="J1176" s="50">
        <v>1038.0613113757183</v>
      </c>
      <c r="K1176" s="50">
        <v>960.3480843121522</v>
      </c>
      <c r="L1176" s="50">
        <v>893.46232703785142</v>
      </c>
      <c r="M1176" s="50">
        <v>993.90002668619195</v>
      </c>
      <c r="N1176" s="50">
        <v>1138.329526421709</v>
      </c>
      <c r="O1176" s="306">
        <v>1012.932215949049</v>
      </c>
      <c r="P1176" s="50">
        <v>1033.4386392321558</v>
      </c>
      <c r="Q1176" s="50">
        <v>1057.1977014379761</v>
      </c>
      <c r="R1176" s="50">
        <v>1083.1178519773889</v>
      </c>
      <c r="S1176" s="50">
        <v>1107.0833181220996</v>
      </c>
      <c r="T1176" s="50">
        <v>1106.8706279106582</v>
      </c>
      <c r="U1176" s="306">
        <v>1037.5514257022608</v>
      </c>
      <c r="V1176" s="50">
        <v>1052.0483650016422</v>
      </c>
      <c r="W1176" s="50">
        <v>1069.618691237876</v>
      </c>
      <c r="X1176" s="50">
        <v>1089.1062493409122</v>
      </c>
      <c r="Y1176" s="50">
        <v>1106.3603567487085</v>
      </c>
      <c r="Z1176" s="50">
        <v>1099.3473272613376</v>
      </c>
    </row>
    <row r="1177" spans="1:26" x14ac:dyDescent="0.25">
      <c r="A1177" t="str">
        <f t="shared" si="27"/>
        <v>52. Opslag en vervoerondersteunende activiteiten</v>
      </c>
      <c r="B1177">
        <v>52</v>
      </c>
      <c r="C1177" s="3" t="s">
        <v>164</v>
      </c>
      <c r="D1177" s="208"/>
      <c r="E1177" s="50">
        <v>771.58584066299261</v>
      </c>
      <c r="F1177" s="50">
        <v>643.60084794140528</v>
      </c>
      <c r="G1177" s="50">
        <v>647.6685309512917</v>
      </c>
      <c r="H1177" s="50">
        <v>564.74334074729256</v>
      </c>
      <c r="I1177" s="50">
        <v>692.65740209494004</v>
      </c>
      <c r="J1177" s="50">
        <v>807.85015646489114</v>
      </c>
      <c r="K1177" s="50">
        <v>759.20324949205201</v>
      </c>
      <c r="L1177" s="50">
        <v>724.49404508220471</v>
      </c>
      <c r="M1177" s="50">
        <v>858.05746692712273</v>
      </c>
      <c r="N1177" s="50">
        <v>1013.1372599362345</v>
      </c>
      <c r="O1177" s="306">
        <v>863.92034040396481</v>
      </c>
      <c r="P1177" s="50">
        <v>865.23779664241238</v>
      </c>
      <c r="Q1177" s="50">
        <v>871.28244607074987</v>
      </c>
      <c r="R1177" s="50">
        <v>871.03051130378253</v>
      </c>
      <c r="S1177" s="50">
        <v>882.67286430952572</v>
      </c>
      <c r="T1177" s="50">
        <v>907.16196882803456</v>
      </c>
      <c r="U1177" s="306">
        <v>889.38848842452887</v>
      </c>
      <c r="V1177" s="50">
        <v>885.26857946139398</v>
      </c>
      <c r="W1177" s="50">
        <v>885.97260767647936</v>
      </c>
      <c r="X1177" s="50">
        <v>880.2711355252062</v>
      </c>
      <c r="Y1177" s="50">
        <v>886.5528525181104</v>
      </c>
      <c r="Z1177" s="50">
        <v>905.54795430778051</v>
      </c>
    </row>
    <row r="1178" spans="1:26" x14ac:dyDescent="0.25">
      <c r="A1178" t="str">
        <f t="shared" si="27"/>
        <v>52. Opslag en vervoerondersteunende activiteiten</v>
      </c>
      <c r="B1178">
        <v>52</v>
      </c>
      <c r="C1178" s="3" t="s">
        <v>165</v>
      </c>
      <c r="D1178" s="208"/>
      <c r="E1178" s="50">
        <v>677.27550605777446</v>
      </c>
      <c r="F1178" s="50">
        <v>571.7407065563068</v>
      </c>
      <c r="G1178" s="50">
        <v>593.54550532431995</v>
      </c>
      <c r="H1178" s="50">
        <v>512.13293122138111</v>
      </c>
      <c r="I1178" s="50">
        <v>635.96216291099211</v>
      </c>
      <c r="J1178" s="50">
        <v>721.28490799813551</v>
      </c>
      <c r="K1178" s="50">
        <v>627.95957484710755</v>
      </c>
      <c r="L1178" s="50">
        <v>558.84745862588909</v>
      </c>
      <c r="M1178" s="50">
        <v>654.5066851578481</v>
      </c>
      <c r="N1178" s="50">
        <v>796.1337336490019</v>
      </c>
      <c r="O1178" s="306">
        <v>684.34701851898569</v>
      </c>
      <c r="P1178" s="50">
        <v>722.19001894387998</v>
      </c>
      <c r="Q1178" s="50">
        <v>756.51393702266887</v>
      </c>
      <c r="R1178" s="50">
        <v>792.2788445575236</v>
      </c>
      <c r="S1178" s="50">
        <v>808.73016013112931</v>
      </c>
      <c r="T1178" s="50">
        <v>819.24748310435564</v>
      </c>
      <c r="U1178" s="306">
        <v>707.45665007498872</v>
      </c>
      <c r="V1178" s="50">
        <v>741.98768732494352</v>
      </c>
      <c r="W1178" s="50">
        <v>772.47407464076639</v>
      </c>
      <c r="X1178" s="50">
        <v>804.01990726314386</v>
      </c>
      <c r="Y1178" s="50">
        <v>815.66935275119999</v>
      </c>
      <c r="Z1178" s="50">
        <v>821.19705615283488</v>
      </c>
    </row>
    <row r="1179" spans="1:26" x14ac:dyDescent="0.25">
      <c r="A1179" t="str">
        <f t="shared" si="27"/>
        <v>52. Opslag en vervoerondersteunende activiteiten</v>
      </c>
      <c r="B1179">
        <v>52</v>
      </c>
      <c r="C1179" s="3" t="s">
        <v>166</v>
      </c>
      <c r="D1179" s="206"/>
      <c r="E1179" s="50">
        <v>480.8703939453577</v>
      </c>
      <c r="F1179" s="50">
        <v>405.84221281724757</v>
      </c>
      <c r="G1179" s="50">
        <v>431.1529196747735</v>
      </c>
      <c r="H1179" s="50">
        <v>356.37399457573002</v>
      </c>
      <c r="I1179" s="50">
        <v>472.21130836800734</v>
      </c>
      <c r="J1179" s="50">
        <v>567.45243996890349</v>
      </c>
      <c r="K1179" s="50">
        <v>490.29646206488701</v>
      </c>
      <c r="L1179" s="50">
        <v>440.71730315832906</v>
      </c>
      <c r="M1179" s="50">
        <v>542.28237992702338</v>
      </c>
      <c r="N1179" s="50">
        <v>666.95417011927225</v>
      </c>
      <c r="O1179" s="306">
        <v>528.88871771762774</v>
      </c>
      <c r="P1179" s="50">
        <v>527.89202985406234</v>
      </c>
      <c r="Q1179" s="50">
        <v>522.74686399776328</v>
      </c>
      <c r="R1179" s="50">
        <v>529.36793897733503</v>
      </c>
      <c r="S1179" s="50">
        <v>548.94714833150988</v>
      </c>
      <c r="T1179" s="50">
        <v>573.57759154892074</v>
      </c>
      <c r="U1179" s="306">
        <v>551.09169992410693</v>
      </c>
      <c r="V1179" s="50">
        <v>546.67150271553419</v>
      </c>
      <c r="W1179" s="50">
        <v>538.01517977375352</v>
      </c>
      <c r="X1179" s="50">
        <v>541.4800879117023</v>
      </c>
      <c r="Y1179" s="50">
        <v>558.05519079275564</v>
      </c>
      <c r="Z1179" s="50">
        <v>579.50949708756798</v>
      </c>
    </row>
    <row r="1180" spans="1:26" x14ac:dyDescent="0.25">
      <c r="A1180" t="str">
        <f t="shared" si="27"/>
        <v>52. Opslag en vervoerondersteunende activiteiten</v>
      </c>
      <c r="B1180">
        <v>52</v>
      </c>
      <c r="C1180" s="3" t="s">
        <v>167</v>
      </c>
      <c r="D1180" s="206"/>
      <c r="E1180" s="50">
        <v>395.88211309124358</v>
      </c>
      <c r="F1180" s="50">
        <v>343.53619988473105</v>
      </c>
      <c r="G1180" s="50">
        <v>369.57743193453797</v>
      </c>
      <c r="H1180" s="50">
        <v>319.76231155771717</v>
      </c>
      <c r="I1180" s="50">
        <v>422.09990508925443</v>
      </c>
      <c r="J1180" s="50">
        <v>516.02860855634549</v>
      </c>
      <c r="K1180" s="50">
        <v>481.74307299909827</v>
      </c>
      <c r="L1180" s="50">
        <v>443.37693695625779</v>
      </c>
      <c r="M1180" s="50">
        <v>543.53766014315454</v>
      </c>
      <c r="N1180" s="50">
        <v>670.40395823582162</v>
      </c>
      <c r="O1180" s="306">
        <v>543.42235522357475</v>
      </c>
      <c r="P1180" s="50">
        <v>549.68393852525287</v>
      </c>
      <c r="Q1180" s="50">
        <v>562.77510686343737</v>
      </c>
      <c r="R1180" s="50">
        <v>574.40842554184997</v>
      </c>
      <c r="S1180" s="50">
        <v>574.26383978794013</v>
      </c>
      <c r="T1180" s="50">
        <v>576.58139503045936</v>
      </c>
      <c r="U1180" s="306">
        <v>563.46485476391831</v>
      </c>
      <c r="V1180" s="50">
        <v>566.45334085762033</v>
      </c>
      <c r="W1180" s="50">
        <v>576.37845323541785</v>
      </c>
      <c r="X1180" s="50">
        <v>584.67620924199696</v>
      </c>
      <c r="Y1180" s="50">
        <v>580.93541706749102</v>
      </c>
      <c r="Z1180" s="50">
        <v>579.69395447961267</v>
      </c>
    </row>
    <row r="1181" spans="1:26" x14ac:dyDescent="0.25">
      <c r="A1181" t="str">
        <f t="shared" si="27"/>
        <v>52. Opslag en vervoerondersteunende activiteiten</v>
      </c>
      <c r="B1181">
        <v>52</v>
      </c>
      <c r="C1181" s="3" t="s">
        <v>168</v>
      </c>
      <c r="D1181" s="206"/>
      <c r="E1181" s="50">
        <v>303.14891747262539</v>
      </c>
      <c r="F1181" s="50">
        <v>294.51665758077718</v>
      </c>
      <c r="G1181" s="50">
        <v>339.17260767251298</v>
      </c>
      <c r="H1181" s="50">
        <v>350.33096597227296</v>
      </c>
      <c r="I1181" s="50">
        <v>403.53575139111808</v>
      </c>
      <c r="J1181" s="50">
        <v>488.51059619545015</v>
      </c>
      <c r="K1181" s="50">
        <v>516.30548107851223</v>
      </c>
      <c r="L1181" s="50">
        <v>539.93398128940362</v>
      </c>
      <c r="M1181" s="50">
        <v>601.67655683375187</v>
      </c>
      <c r="N1181" s="50">
        <v>709.81465812121553</v>
      </c>
      <c r="O1181" s="306">
        <v>687.62472127847366</v>
      </c>
      <c r="P1181" s="50">
        <v>721.24636831315149</v>
      </c>
      <c r="Q1181" s="50">
        <v>738.21605367726465</v>
      </c>
      <c r="R1181" s="50">
        <v>738.94536217351458</v>
      </c>
      <c r="S1181" s="50">
        <v>747.76300406016742</v>
      </c>
      <c r="T1181" s="50">
        <v>747.34801442892399</v>
      </c>
      <c r="U1181" s="306">
        <v>697.25783945627506</v>
      </c>
      <c r="V1181" s="50">
        <v>726.85423660741674</v>
      </c>
      <c r="W1181" s="50">
        <v>739.38210452189503</v>
      </c>
      <c r="X1181" s="50">
        <v>735.56243226218726</v>
      </c>
      <c r="Y1181" s="50">
        <v>739.76358578033069</v>
      </c>
      <c r="Z1181" s="50">
        <v>734.80757239307945</v>
      </c>
    </row>
    <row r="1182" spans="1:26" x14ac:dyDescent="0.25">
      <c r="A1182" t="str">
        <f t="shared" si="27"/>
        <v>52. Opslag en vervoerondersteunende activiteiten</v>
      </c>
      <c r="B1182">
        <v>52</v>
      </c>
      <c r="C1182" s="3" t="s">
        <v>169</v>
      </c>
      <c r="D1182" s="206"/>
      <c r="E1182" s="50">
        <v>30.093388882571954</v>
      </c>
      <c r="F1182" s="50">
        <v>35.290514591320161</v>
      </c>
      <c r="G1182" s="50">
        <v>38.333789006354252</v>
      </c>
      <c r="H1182" s="50">
        <v>34.00908063293231</v>
      </c>
      <c r="I1182" s="50">
        <v>43.854098739522371</v>
      </c>
      <c r="J1182" s="50">
        <v>48.186662274538975</v>
      </c>
      <c r="K1182" s="50">
        <v>51.68771581227837</v>
      </c>
      <c r="L1182" s="50">
        <v>53.767049792633344</v>
      </c>
      <c r="M1182" s="50">
        <v>62.244126843477105</v>
      </c>
      <c r="N1182" s="50">
        <v>83.135497273545852</v>
      </c>
      <c r="O1182" s="306">
        <v>87.296081082320796</v>
      </c>
      <c r="P1182" s="50">
        <v>147.03871390462245</v>
      </c>
      <c r="Q1182" s="50">
        <v>169.61517083351313</v>
      </c>
      <c r="R1182" s="50">
        <v>182.28679427354717</v>
      </c>
      <c r="S1182" s="50">
        <v>208.7087202827189</v>
      </c>
      <c r="T1182" s="50">
        <v>218.47061010641474</v>
      </c>
      <c r="U1182" s="306">
        <v>88.240398956964498</v>
      </c>
      <c r="V1182" s="50">
        <v>147.71553562580283</v>
      </c>
      <c r="W1182" s="50">
        <v>169.34833656391194</v>
      </c>
      <c r="X1182" s="50">
        <v>180.88110867644568</v>
      </c>
      <c r="Y1182" s="50">
        <v>205.82606055034711</v>
      </c>
      <c r="Z1182" s="50">
        <v>214.1285376312247</v>
      </c>
    </row>
    <row r="1183" spans="1:26" x14ac:dyDescent="0.25">
      <c r="A1183" t="str">
        <f t="shared" si="27"/>
        <v>52. Opslag en vervoerondersteunende activiteiten</v>
      </c>
      <c r="B1183">
        <v>52</v>
      </c>
      <c r="C1183" s="3" t="s">
        <v>26</v>
      </c>
      <c r="D1183" s="208"/>
      <c r="E1183" s="50">
        <v>729.12441944644092</v>
      </c>
      <c r="F1183" s="50">
        <v>673.34337205682834</v>
      </c>
      <c r="G1183" s="50">
        <v>747.0838286134051</v>
      </c>
      <c r="H1183" s="50">
        <v>704.10235816292243</v>
      </c>
      <c r="I1183" s="50">
        <v>869.48975521989485</v>
      </c>
      <c r="J1183" s="50">
        <v>1052.7258670263345</v>
      </c>
      <c r="K1183" s="50">
        <v>1049.7362698898889</v>
      </c>
      <c r="L1183" s="50">
        <v>1037.0779680382948</v>
      </c>
      <c r="M1183" s="50">
        <v>1207.4583438203833</v>
      </c>
      <c r="N1183" s="50">
        <v>1463.354113630583</v>
      </c>
      <c r="O1183" s="306">
        <v>1318.3431575843692</v>
      </c>
      <c r="P1183" s="50">
        <v>1417.9690207430267</v>
      </c>
      <c r="Q1183" s="50">
        <v>1470.606331374215</v>
      </c>
      <c r="R1183" s="50">
        <v>1495.6405819889117</v>
      </c>
      <c r="S1183" s="50">
        <v>1530.7355641308263</v>
      </c>
      <c r="T1183" s="50">
        <v>1542.4000195657982</v>
      </c>
      <c r="U1183" s="306">
        <v>1348.9630931771578</v>
      </c>
      <c r="V1183" s="50">
        <v>1441.0231130908398</v>
      </c>
      <c r="W1183" s="50">
        <v>1485.1088943212249</v>
      </c>
      <c r="X1183" s="50">
        <v>1501.1197501806298</v>
      </c>
      <c r="Y1183" s="50">
        <v>1526.5250633981689</v>
      </c>
      <c r="Z1183" s="50">
        <v>1528.6300645039166</v>
      </c>
    </row>
    <row r="1184" spans="1:26" x14ac:dyDescent="0.25">
      <c r="A1184" t="str">
        <f t="shared" si="27"/>
        <v>52. Opslag en vervoerondersteunende activiteiten</v>
      </c>
      <c r="B1184">
        <v>52</v>
      </c>
      <c r="C1184" s="3" t="s">
        <v>19</v>
      </c>
      <c r="D1184" s="208"/>
      <c r="E1184" s="50">
        <v>6645.6060807038184</v>
      </c>
      <c r="F1184" s="50">
        <v>5863.945264443113</v>
      </c>
      <c r="G1184" s="50">
        <v>6139.1787248681212</v>
      </c>
      <c r="H1184" s="50">
        <v>5648.9083549425004</v>
      </c>
      <c r="I1184" s="50">
        <v>6744.4754259952933</v>
      </c>
      <c r="J1184" s="50">
        <v>7650.1803349345755</v>
      </c>
      <c r="K1184" s="50">
        <v>7083.5349508887457</v>
      </c>
      <c r="L1184" s="50">
        <v>6834.1635578456935</v>
      </c>
      <c r="M1184" s="50">
        <v>7839.3207336698442</v>
      </c>
      <c r="N1184" s="50">
        <v>9050.081753610033</v>
      </c>
      <c r="O1184" s="306">
        <v>7548.6565872367637</v>
      </c>
      <c r="P1184" s="50">
        <v>7766.0334629882191</v>
      </c>
      <c r="Q1184" s="50">
        <v>7974.2203407732686</v>
      </c>
      <c r="R1184" s="50">
        <v>8165.0755560160578</v>
      </c>
      <c r="S1184" s="50">
        <v>8370.5751559916407</v>
      </c>
      <c r="T1184" s="50">
        <v>8565.3783225916286</v>
      </c>
      <c r="U1184" s="306">
        <v>7725.6706795808932</v>
      </c>
      <c r="V1184" s="50">
        <v>7897.9443830142018</v>
      </c>
      <c r="W1184" s="50">
        <v>8058.8090855153432</v>
      </c>
      <c r="X1184" s="50">
        <v>8200.4631140951969</v>
      </c>
      <c r="Y1184" s="50">
        <v>8354.439317143484</v>
      </c>
      <c r="Z1184" s="50">
        <v>8495.922825263342</v>
      </c>
    </row>
    <row r="1185" spans="1:27" x14ac:dyDescent="0.25">
      <c r="A1185" t="str">
        <f t="shared" si="27"/>
        <v>52. Opslag en vervoerondersteunende activiteiten</v>
      </c>
      <c r="B1185">
        <v>52</v>
      </c>
      <c r="C1185" s="3" t="s">
        <v>20</v>
      </c>
      <c r="D1185" s="208"/>
      <c r="E1185" s="207">
        <v>0.10971526307638464</v>
      </c>
      <c r="F1185" s="207">
        <v>0.11482770416356783</v>
      </c>
      <c r="G1185" s="207">
        <v>0.12169116784093195</v>
      </c>
      <c r="H1185" s="207">
        <v>0.12464396905056348</v>
      </c>
      <c r="I1185" s="207">
        <v>0.12891881136798461</v>
      </c>
      <c r="J1185" s="207">
        <v>0.13760798058825596</v>
      </c>
      <c r="K1185" s="207">
        <v>0.14819384349309694</v>
      </c>
      <c r="L1185" s="207">
        <v>0.1517490705717334</v>
      </c>
      <c r="M1185" s="207">
        <v>0.15402588882916293</v>
      </c>
      <c r="N1185" s="207">
        <v>0.16169512646080333</v>
      </c>
      <c r="O1185" s="307">
        <v>0.17464606348809378</v>
      </c>
      <c r="P1185" s="207">
        <v>0.18258600449004758</v>
      </c>
      <c r="Q1185" s="207">
        <v>0.18442007726508453</v>
      </c>
      <c r="R1185" s="207">
        <v>0.18317535113155423</v>
      </c>
      <c r="S1185" s="207">
        <v>0.18287101371225714</v>
      </c>
      <c r="T1185" s="207">
        <v>0.18007377625079773</v>
      </c>
      <c r="U1185" s="307">
        <v>0.17460789478672642</v>
      </c>
      <c r="V1185" s="207">
        <v>0.18245546476498259</v>
      </c>
      <c r="W1185" s="207">
        <v>0.1842839157203158</v>
      </c>
      <c r="X1185" s="207">
        <v>0.1830530458213343</v>
      </c>
      <c r="Y1185" s="207">
        <v>0.18272022878491767</v>
      </c>
      <c r="Z1185" s="207">
        <v>0.17992513537886742</v>
      </c>
    </row>
    <row r="1186" spans="1:27" x14ac:dyDescent="0.25">
      <c r="A1186" t="str">
        <f t="shared" si="27"/>
        <v>52. Opslag en vervoerondersteunende activiteiten</v>
      </c>
      <c r="B1186">
        <v>52</v>
      </c>
      <c r="C1186" s="3" t="s">
        <v>29</v>
      </c>
      <c r="D1186" s="208"/>
      <c r="E1186" s="50">
        <v>6632.6060807038184</v>
      </c>
      <c r="F1186" s="50">
        <v>5863.945264443113</v>
      </c>
      <c r="G1186" s="50">
        <v>6139.1787248681212</v>
      </c>
      <c r="H1186" s="50">
        <v>5648.9083549425004</v>
      </c>
      <c r="I1186" s="50">
        <v>6744.4754259952933</v>
      </c>
      <c r="J1186" s="50">
        <v>7650.1803349345755</v>
      </c>
      <c r="K1186" s="50">
        <v>7083.5349508887457</v>
      </c>
      <c r="L1186" s="50">
        <v>6834.1635578456935</v>
      </c>
      <c r="M1186" s="50">
        <v>7839.3207336698442</v>
      </c>
      <c r="N1186" s="50">
        <v>7967.841866474595</v>
      </c>
      <c r="O1186" s="306">
        <v>7548.6565872367637</v>
      </c>
      <c r="P1186" s="50">
        <v>7766.0334629882191</v>
      </c>
      <c r="Q1186" s="50">
        <v>7974.2203407732686</v>
      </c>
      <c r="R1186" s="50">
        <v>8165.0755560160578</v>
      </c>
      <c r="S1186" s="50">
        <v>8370.5751559916407</v>
      </c>
      <c r="T1186" s="50">
        <v>8565.3783225916286</v>
      </c>
      <c r="U1186" s="306">
        <v>7725.6706795808932</v>
      </c>
      <c r="V1186" s="50">
        <v>7897.9443830142018</v>
      </c>
      <c r="W1186" s="50">
        <v>8058.8090855153432</v>
      </c>
      <c r="X1186" s="50">
        <v>8200.4631140951969</v>
      </c>
      <c r="Y1186" s="50">
        <v>8354.439317143484</v>
      </c>
      <c r="Z1186" s="50">
        <v>8495.922825263342</v>
      </c>
    </row>
    <row r="1187" spans="1:27" x14ac:dyDescent="0.25">
      <c r="A1187" t="str">
        <f t="shared" si="27"/>
        <v>53. Posterijen en koeriers</v>
      </c>
      <c r="B1187">
        <v>53</v>
      </c>
      <c r="C1187" s="3" t="s">
        <v>25</v>
      </c>
      <c r="D1187" s="50">
        <v>17180</v>
      </c>
      <c r="E1187" s="50">
        <v>17106</v>
      </c>
      <c r="F1187" s="50">
        <v>17053</v>
      </c>
      <c r="G1187" s="50">
        <v>17272</v>
      </c>
      <c r="H1187" s="50">
        <v>17128</v>
      </c>
      <c r="I1187" s="50">
        <v>17569</v>
      </c>
      <c r="J1187" s="50">
        <v>18114</v>
      </c>
      <c r="K1187" s="50">
        <v>18698</v>
      </c>
      <c r="L1187" s="50">
        <v>19058</v>
      </c>
      <c r="M1187" s="50">
        <v>19396</v>
      </c>
      <c r="N1187" s="50">
        <v>19455.933900085285</v>
      </c>
      <c r="O1187" s="306">
        <v>19699.489615279606</v>
      </c>
      <c r="P1187" s="50">
        <v>19946.094240215716</v>
      </c>
      <c r="Q1187" s="50">
        <v>20195.785942138475</v>
      </c>
      <c r="R1187" s="50">
        <v>20448.603366082727</v>
      </c>
      <c r="S1187" s="50">
        <v>20704.58564085441</v>
      </c>
      <c r="T1187" s="50">
        <v>20963.772385086631</v>
      </c>
      <c r="U1187" s="306">
        <v>19590.22453082884</v>
      </c>
      <c r="V1187" s="50">
        <v>19725.44207536634</v>
      </c>
      <c r="W1187" s="50">
        <v>19861.592931531854</v>
      </c>
      <c r="X1187" s="50">
        <v>19998.683541319333</v>
      </c>
      <c r="Y1187" s="50">
        <v>20136.720391187177</v>
      </c>
      <c r="Z1187" s="50">
        <v>20275.710012365282</v>
      </c>
    </row>
    <row r="1188" spans="1:27" x14ac:dyDescent="0.25">
      <c r="A1188" t="str">
        <f t="shared" si="27"/>
        <v>53. Posterijen en koeriers</v>
      </c>
      <c r="B1188">
        <v>53</v>
      </c>
      <c r="C1188" s="3" t="s">
        <v>154</v>
      </c>
      <c r="D1188" s="206"/>
      <c r="E1188" s="50">
        <v>-74</v>
      </c>
      <c r="F1188" s="50">
        <v>-53</v>
      </c>
      <c r="G1188" s="50">
        <v>219</v>
      </c>
      <c r="H1188" s="50">
        <v>-144</v>
      </c>
      <c r="I1188" s="50">
        <v>441</v>
      </c>
      <c r="J1188" s="50">
        <v>545</v>
      </c>
      <c r="K1188" s="50">
        <v>584</v>
      </c>
      <c r="L1188" s="50">
        <v>360</v>
      </c>
      <c r="M1188" s="50">
        <v>338</v>
      </c>
      <c r="N1188" s="50">
        <v>59.933900085285131</v>
      </c>
      <c r="O1188" s="306">
        <v>243.55571519432124</v>
      </c>
      <c r="P1188" s="50">
        <v>246.60462493610976</v>
      </c>
      <c r="Q1188" s="50">
        <v>249.69170192275851</v>
      </c>
      <c r="R1188" s="50">
        <v>252.81742394425237</v>
      </c>
      <c r="S1188" s="50">
        <v>255.98227477168257</v>
      </c>
      <c r="T1188" s="50">
        <v>259.18674423222183</v>
      </c>
      <c r="U1188" s="306">
        <v>134.29063074355508</v>
      </c>
      <c r="V1188" s="50">
        <v>135.21754453749963</v>
      </c>
      <c r="W1188" s="50">
        <v>136.15085616551369</v>
      </c>
      <c r="X1188" s="50">
        <v>137.09060978747948</v>
      </c>
      <c r="Y1188" s="50">
        <v>138.03684986784356</v>
      </c>
      <c r="Z1188" s="50">
        <v>138.98962117810515</v>
      </c>
    </row>
    <row r="1189" spans="1:27" x14ac:dyDescent="0.25">
      <c r="A1189" t="str">
        <f t="shared" si="27"/>
        <v>53. Posterijen en koeriers</v>
      </c>
      <c r="B1189">
        <v>53</v>
      </c>
      <c r="C1189" s="3" t="s">
        <v>155</v>
      </c>
      <c r="D1189" s="206"/>
      <c r="E1189" s="207">
        <v>0.99569266589057048</v>
      </c>
      <c r="F1189" s="207">
        <v>0.99690167192797852</v>
      </c>
      <c r="G1189" s="207">
        <v>1.0128423151351669</v>
      </c>
      <c r="H1189" s="207">
        <v>0.9916628068550255</v>
      </c>
      <c r="I1189" s="207">
        <v>1.0257473143390938</v>
      </c>
      <c r="J1189" s="207">
        <v>1.0310205475553531</v>
      </c>
      <c r="K1189" s="207">
        <v>1.0322402561554598</v>
      </c>
      <c r="L1189" s="207">
        <v>1.0192533960851429</v>
      </c>
      <c r="M1189" s="207">
        <v>1.0177353342428377</v>
      </c>
      <c r="N1189" s="207">
        <v>1.0030900134092229</v>
      </c>
      <c r="O1189" s="307">
        <v>1.0125183255887424</v>
      </c>
      <c r="P1189" s="207">
        <v>1.012518325588742</v>
      </c>
      <c r="Q1189" s="207">
        <v>1.0125183255887424</v>
      </c>
      <c r="R1189" s="207">
        <v>1.0125183255887431</v>
      </c>
      <c r="S1189" s="207">
        <v>1.0125183255887427</v>
      </c>
      <c r="T1189" s="207">
        <v>1.0125183255887427</v>
      </c>
      <c r="U1189" s="307">
        <v>1.0069022968228201</v>
      </c>
      <c r="V1189" s="207">
        <v>1.0069022968228214</v>
      </c>
      <c r="W1189" s="207">
        <v>1.0069022968228196</v>
      </c>
      <c r="X1189" s="207">
        <v>1.0069022968228212</v>
      </c>
      <c r="Y1189" s="207">
        <v>1.0069022968228207</v>
      </c>
      <c r="Z1189" s="207">
        <v>1.0069022968228201</v>
      </c>
    </row>
    <row r="1190" spans="1:27" x14ac:dyDescent="0.25">
      <c r="A1190" t="str">
        <f t="shared" si="27"/>
        <v>53. Posterijen en koeriers</v>
      </c>
      <c r="B1190">
        <v>53</v>
      </c>
      <c r="C1190" s="3" t="s">
        <v>8</v>
      </c>
      <c r="D1190" s="50">
        <v>40</v>
      </c>
      <c r="E1190" s="50">
        <v>36</v>
      </c>
      <c r="F1190" s="50">
        <v>48</v>
      </c>
      <c r="G1190" s="50">
        <v>60</v>
      </c>
      <c r="H1190" s="50">
        <v>51</v>
      </c>
      <c r="I1190" s="50">
        <v>41</v>
      </c>
      <c r="J1190" s="50">
        <v>64</v>
      </c>
      <c r="K1190" s="50">
        <v>63</v>
      </c>
      <c r="L1190" s="50">
        <v>82</v>
      </c>
      <c r="M1190" s="50">
        <v>85</v>
      </c>
      <c r="N1190" s="50">
        <v>65.402608453333457</v>
      </c>
      <c r="O1190" s="306">
        <v>66.543857344532682</v>
      </c>
      <c r="P1190" s="50">
        <v>68.349241696570445</v>
      </c>
      <c r="Q1190" s="50">
        <v>70.338688691894106</v>
      </c>
      <c r="R1190" s="50">
        <v>72.289515233020268</v>
      </c>
      <c r="S1190" s="50">
        <v>73.860635484197488</v>
      </c>
      <c r="T1190" s="50">
        <v>74.006887958526463</v>
      </c>
      <c r="U1190" s="306">
        <v>66.17476553888568</v>
      </c>
      <c r="V1190" s="50">
        <v>67.593133359543017</v>
      </c>
      <c r="W1190" s="50">
        <v>69.174747946858901</v>
      </c>
      <c r="X1190" s="50">
        <v>70.698967191982831</v>
      </c>
      <c r="Y1190" s="50">
        <v>71.834857768218711</v>
      </c>
      <c r="Z1190" s="50">
        <v>71.577871177048038</v>
      </c>
    </row>
    <row r="1191" spans="1:27" x14ac:dyDescent="0.25">
      <c r="A1191" t="str">
        <f t="shared" si="27"/>
        <v>53. Posterijen en koeriers</v>
      </c>
      <c r="B1191">
        <v>53</v>
      </c>
      <c r="C1191" s="3" t="s">
        <v>9</v>
      </c>
      <c r="D1191" s="50">
        <v>1111</v>
      </c>
      <c r="E1191" s="50">
        <v>1090</v>
      </c>
      <c r="F1191" s="50">
        <v>1111</v>
      </c>
      <c r="G1191" s="50">
        <v>1136</v>
      </c>
      <c r="H1191" s="50">
        <v>1221</v>
      </c>
      <c r="I1191" s="50">
        <v>1206</v>
      </c>
      <c r="J1191" s="50">
        <v>1326</v>
      </c>
      <c r="K1191" s="50">
        <v>1385</v>
      </c>
      <c r="L1191" s="50">
        <v>1410</v>
      </c>
      <c r="M1191" s="50">
        <v>1430</v>
      </c>
      <c r="N1191" s="50">
        <v>1425.7768642826695</v>
      </c>
      <c r="O1191" s="306">
        <v>1450.6560901108126</v>
      </c>
      <c r="P1191" s="50">
        <v>1490.0134689852357</v>
      </c>
      <c r="Q1191" s="50">
        <v>1533.3834134832914</v>
      </c>
      <c r="R1191" s="50">
        <v>1575.9114320798417</v>
      </c>
      <c r="S1191" s="50">
        <v>1610.1618535555056</v>
      </c>
      <c r="T1191" s="50">
        <v>1613.3501574958768</v>
      </c>
      <c r="U1191" s="306">
        <v>1442.6098887477078</v>
      </c>
      <c r="V1191" s="50">
        <v>1473.5303072380379</v>
      </c>
      <c r="W1191" s="50">
        <v>1508.009505241524</v>
      </c>
      <c r="X1191" s="50">
        <v>1541.2374847852259</v>
      </c>
      <c r="Y1191" s="50">
        <v>1565.9998993471681</v>
      </c>
      <c r="Z1191" s="50">
        <v>1560.3975916596473</v>
      </c>
    </row>
    <row r="1192" spans="1:27" x14ac:dyDescent="0.25">
      <c r="A1192" t="str">
        <f t="shared" si="27"/>
        <v>53. Posterijen en koeriers</v>
      </c>
      <c r="B1192">
        <v>53</v>
      </c>
      <c r="C1192" s="3" t="s">
        <v>10</v>
      </c>
      <c r="D1192" s="50">
        <v>1582</v>
      </c>
      <c r="E1192" s="50">
        <v>1729</v>
      </c>
      <c r="F1192" s="50">
        <v>1798</v>
      </c>
      <c r="G1192" s="50">
        <v>1879</v>
      </c>
      <c r="H1192" s="50">
        <v>1958</v>
      </c>
      <c r="I1192" s="50">
        <v>2094</v>
      </c>
      <c r="J1192" s="50">
        <v>2206</v>
      </c>
      <c r="K1192" s="50">
        <v>2344</v>
      </c>
      <c r="L1192" s="50">
        <v>2376</v>
      </c>
      <c r="M1192" s="50">
        <v>2386</v>
      </c>
      <c r="N1192" s="50">
        <v>2335.2173460390222</v>
      </c>
      <c r="O1192" s="306">
        <v>2375.9659380279463</v>
      </c>
      <c r="P1192" s="50">
        <v>2440.4276614185997</v>
      </c>
      <c r="Q1192" s="50">
        <v>2511.4613899253136</v>
      </c>
      <c r="R1192" s="50">
        <v>2581.1161649516289</v>
      </c>
      <c r="S1192" s="50">
        <v>2637.2134269726093</v>
      </c>
      <c r="T1192" s="50">
        <v>2642.4354100560186</v>
      </c>
      <c r="U1192" s="306">
        <v>2362.7874179778973</v>
      </c>
      <c r="V1192" s="50">
        <v>2413.4306142691571</v>
      </c>
      <c r="W1192" s="50">
        <v>2469.902579323636</v>
      </c>
      <c r="X1192" s="50">
        <v>2524.3252285811136</v>
      </c>
      <c r="Y1192" s="50">
        <v>2564.8825005241883</v>
      </c>
      <c r="Z1192" s="50">
        <v>2555.7067266583895</v>
      </c>
    </row>
    <row r="1193" spans="1:27" x14ac:dyDescent="0.25">
      <c r="A1193" t="str">
        <f t="shared" si="27"/>
        <v>53. Posterijen en koeriers</v>
      </c>
      <c r="B1193">
        <v>53</v>
      </c>
      <c r="C1193" s="41" t="s">
        <v>11</v>
      </c>
      <c r="D1193" s="50">
        <v>1909</v>
      </c>
      <c r="E1193" s="50">
        <v>1900</v>
      </c>
      <c r="F1193" s="50">
        <v>1855</v>
      </c>
      <c r="G1193" s="50">
        <v>1871</v>
      </c>
      <c r="H1193" s="50">
        <v>1837</v>
      </c>
      <c r="I1193" s="50">
        <v>1967</v>
      </c>
      <c r="J1193" s="50">
        <v>2079</v>
      </c>
      <c r="K1193" s="50">
        <v>2250</v>
      </c>
      <c r="L1193" s="50">
        <v>2297</v>
      </c>
      <c r="M1193" s="50">
        <v>2418</v>
      </c>
      <c r="N1193" s="50">
        <v>2508.0975051333298</v>
      </c>
      <c r="O1193" s="306">
        <v>2539.7882330931507</v>
      </c>
      <c r="P1193" s="50">
        <v>2588.8532379456192</v>
      </c>
      <c r="Q1193" s="50">
        <v>2616.4991149100078</v>
      </c>
      <c r="R1193" s="50">
        <v>2626.7562468445844</v>
      </c>
      <c r="S1193" s="50">
        <v>2639.4025460661205</v>
      </c>
      <c r="T1193" s="50">
        <v>2704.4035162181981</v>
      </c>
      <c r="U1193" s="306">
        <v>2525.7010571715618</v>
      </c>
      <c r="V1193" s="50">
        <v>2560.2142440378138</v>
      </c>
      <c r="W1193" s="50">
        <v>2573.202175688798</v>
      </c>
      <c r="X1193" s="50">
        <v>2568.9611158462158</v>
      </c>
      <c r="Y1193" s="50">
        <v>2567.0115785870771</v>
      </c>
      <c r="Z1193" s="50">
        <v>2615.6409468683819</v>
      </c>
      <c r="AA1193" s="8"/>
    </row>
    <row r="1194" spans="1:27" x14ac:dyDescent="0.25">
      <c r="A1194" t="str">
        <f t="shared" si="27"/>
        <v>53. Posterijen en koeriers</v>
      </c>
      <c r="B1194">
        <v>53</v>
      </c>
      <c r="C1194" s="41" t="s">
        <v>12</v>
      </c>
      <c r="D1194" s="50">
        <v>1863</v>
      </c>
      <c r="E1194" s="50">
        <v>1932</v>
      </c>
      <c r="F1194" s="50">
        <v>1973</v>
      </c>
      <c r="G1194" s="50">
        <v>2081</v>
      </c>
      <c r="H1194" s="50">
        <v>2046</v>
      </c>
      <c r="I1194" s="50">
        <v>2064</v>
      </c>
      <c r="J1194" s="50">
        <v>2098</v>
      </c>
      <c r="K1194" s="50">
        <v>2126</v>
      </c>
      <c r="L1194" s="50">
        <v>2188</v>
      </c>
      <c r="M1194" s="50">
        <v>2191</v>
      </c>
      <c r="N1194" s="50">
        <v>2271.0797368274516</v>
      </c>
      <c r="O1194" s="306">
        <v>2361.9483334753727</v>
      </c>
      <c r="P1194" s="50">
        <v>2465.2819099584231</v>
      </c>
      <c r="Q1194" s="50">
        <v>2569.8017454387318</v>
      </c>
      <c r="R1194" s="50">
        <v>2691.0445970061851</v>
      </c>
      <c r="S1194" s="50">
        <v>2791.3160628427377</v>
      </c>
      <c r="T1194" s="50">
        <v>2826.585360713485</v>
      </c>
      <c r="U1194" s="306">
        <v>2348.8475633962671</v>
      </c>
      <c r="V1194" s="50">
        <v>2438.0099145569566</v>
      </c>
      <c r="W1194" s="50">
        <v>2527.2775384367937</v>
      </c>
      <c r="X1194" s="50">
        <v>2631.834963377918</v>
      </c>
      <c r="Y1194" s="50">
        <v>2714.7585590886601</v>
      </c>
      <c r="Z1194" s="50">
        <v>2733.812600436072</v>
      </c>
    </row>
    <row r="1195" spans="1:27" x14ac:dyDescent="0.25">
      <c r="A1195" t="str">
        <f t="shared" si="27"/>
        <v>53. Posterijen en koeriers</v>
      </c>
      <c r="B1195">
        <v>53</v>
      </c>
      <c r="C1195" s="41" t="s">
        <v>13</v>
      </c>
      <c r="D1195" s="50">
        <v>2417</v>
      </c>
      <c r="E1195" s="50">
        <v>2307</v>
      </c>
      <c r="F1195" s="50">
        <v>2197</v>
      </c>
      <c r="G1195" s="50">
        <v>2108</v>
      </c>
      <c r="H1195" s="50">
        <v>2000</v>
      </c>
      <c r="I1195" s="50">
        <v>2042</v>
      </c>
      <c r="J1195" s="50">
        <v>2139</v>
      </c>
      <c r="K1195" s="50">
        <v>2302</v>
      </c>
      <c r="L1195" s="50">
        <v>2338</v>
      </c>
      <c r="M1195" s="50">
        <v>2377</v>
      </c>
      <c r="N1195" s="50">
        <v>2398.7832757853603</v>
      </c>
      <c r="O1195" s="306">
        <v>2405.7847585774343</v>
      </c>
      <c r="P1195" s="50">
        <v>2382.1106344494451</v>
      </c>
      <c r="Q1195" s="50">
        <v>2388.9678795028144</v>
      </c>
      <c r="R1195" s="50">
        <v>2438.4113780151165</v>
      </c>
      <c r="S1195" s="50">
        <v>2527.5338524233839</v>
      </c>
      <c r="T1195" s="50">
        <v>2628.6634827157418</v>
      </c>
      <c r="U1195" s="306">
        <v>2392.4408456157294</v>
      </c>
      <c r="V1195" s="50">
        <v>2355.7587150174054</v>
      </c>
      <c r="W1195" s="50">
        <v>2349.4360499329755</v>
      </c>
      <c r="X1195" s="50">
        <v>2384.7602997357399</v>
      </c>
      <c r="Y1195" s="50">
        <v>2458.2111107348637</v>
      </c>
      <c r="Z1195" s="50">
        <v>2542.3868145770448</v>
      </c>
    </row>
    <row r="1196" spans="1:27" x14ac:dyDescent="0.25">
      <c r="A1196" t="str">
        <f t="shared" si="27"/>
        <v>53. Posterijen en koeriers</v>
      </c>
      <c r="B1196">
        <v>53</v>
      </c>
      <c r="C1196" s="41" t="s">
        <v>14</v>
      </c>
      <c r="D1196" s="50">
        <v>2701</v>
      </c>
      <c r="E1196" s="50">
        <v>2712</v>
      </c>
      <c r="F1196" s="50">
        <v>2701</v>
      </c>
      <c r="G1196" s="50">
        <v>2715</v>
      </c>
      <c r="H1196" s="50">
        <v>2591</v>
      </c>
      <c r="I1196" s="50">
        <v>2528</v>
      </c>
      <c r="J1196" s="50">
        <v>2422</v>
      </c>
      <c r="K1196" s="50">
        <v>2341</v>
      </c>
      <c r="L1196" s="50">
        <v>2289</v>
      </c>
      <c r="M1196" s="50">
        <v>2264</v>
      </c>
      <c r="N1196" s="50">
        <v>2315.0097542289718</v>
      </c>
      <c r="O1196" s="306">
        <v>2415.1782782421619</v>
      </c>
      <c r="P1196" s="50">
        <v>2510.0664429247954</v>
      </c>
      <c r="Q1196" s="50">
        <v>2606.8400071364499</v>
      </c>
      <c r="R1196" s="50">
        <v>2645.4148085540537</v>
      </c>
      <c r="S1196" s="50">
        <v>2669.6578882096737</v>
      </c>
      <c r="T1196" s="50">
        <v>2677.4499901280533</v>
      </c>
      <c r="U1196" s="306">
        <v>2401.7822632341854</v>
      </c>
      <c r="V1196" s="50">
        <v>2482.2990220013307</v>
      </c>
      <c r="W1196" s="50">
        <v>2563.7029035520336</v>
      </c>
      <c r="X1196" s="50">
        <v>2587.2091430725027</v>
      </c>
      <c r="Y1196" s="50">
        <v>2596.4371066151416</v>
      </c>
      <c r="Z1196" s="50">
        <v>2589.5720758285843</v>
      </c>
    </row>
    <row r="1197" spans="1:27" x14ac:dyDescent="0.25">
      <c r="A1197" t="str">
        <f t="shared" si="27"/>
        <v>53. Posterijen en koeriers</v>
      </c>
      <c r="B1197">
        <v>53</v>
      </c>
      <c r="C1197" s="41" t="s">
        <v>15</v>
      </c>
      <c r="D1197" s="50">
        <v>2661</v>
      </c>
      <c r="E1197" s="50">
        <v>2585</v>
      </c>
      <c r="F1197" s="50">
        <v>2614</v>
      </c>
      <c r="G1197" s="50">
        <v>2615</v>
      </c>
      <c r="H1197" s="50">
        <v>2563</v>
      </c>
      <c r="I1197" s="50">
        <v>2651</v>
      </c>
      <c r="J1197" s="50">
        <v>2710</v>
      </c>
      <c r="K1197" s="50">
        <v>2720</v>
      </c>
      <c r="L1197" s="50">
        <v>2776</v>
      </c>
      <c r="M1197" s="50">
        <v>2741</v>
      </c>
      <c r="N1197" s="50">
        <v>2627.2223488793625</v>
      </c>
      <c r="O1197" s="306">
        <v>2507.7176721506485</v>
      </c>
      <c r="P1197" s="50">
        <v>2419.8641130842766</v>
      </c>
      <c r="Q1197" s="50">
        <v>2335.4943768794565</v>
      </c>
      <c r="R1197" s="50">
        <v>2335.8781594410179</v>
      </c>
      <c r="S1197" s="50">
        <v>2390.3613635695529</v>
      </c>
      <c r="T1197" s="50">
        <v>2494.4360153370767</v>
      </c>
      <c r="U1197" s="306">
        <v>2493.8083786320153</v>
      </c>
      <c r="V1197" s="50">
        <v>2393.094548639081</v>
      </c>
      <c r="W1197" s="50">
        <v>2296.8474086802316</v>
      </c>
      <c r="X1197" s="50">
        <v>2284.4830654412235</v>
      </c>
      <c r="Y1197" s="50">
        <v>2324.8008555707893</v>
      </c>
      <c r="Z1197" s="50">
        <v>2412.5648934899732</v>
      </c>
    </row>
    <row r="1198" spans="1:27" x14ac:dyDescent="0.25">
      <c r="A1198" t="str">
        <f t="shared" si="27"/>
        <v>53. Posterijen en koeriers</v>
      </c>
      <c r="B1198">
        <v>53</v>
      </c>
      <c r="C1198" s="41" t="s">
        <v>16</v>
      </c>
      <c r="D1198" s="50">
        <v>2562</v>
      </c>
      <c r="E1198" s="50">
        <v>2415</v>
      </c>
      <c r="F1198" s="50">
        <v>2340</v>
      </c>
      <c r="G1198" s="50">
        <v>2340</v>
      </c>
      <c r="H1198" s="50">
        <v>2375</v>
      </c>
      <c r="I1198" s="50">
        <v>2408</v>
      </c>
      <c r="J1198" s="50">
        <v>2431</v>
      </c>
      <c r="K1198" s="50">
        <v>2425</v>
      </c>
      <c r="L1198" s="50">
        <v>2435</v>
      </c>
      <c r="M1198" s="50">
        <v>2536</v>
      </c>
      <c r="N1198" s="50">
        <v>2585.173387974919</v>
      </c>
      <c r="O1198" s="306">
        <v>2626.583079105133</v>
      </c>
      <c r="P1198" s="50">
        <v>2632.9189127768641</v>
      </c>
      <c r="Q1198" s="50">
        <v>2641.120917928748</v>
      </c>
      <c r="R1198" s="50">
        <v>2569.7641865354922</v>
      </c>
      <c r="S1198" s="50">
        <v>2460.4826633688567</v>
      </c>
      <c r="T1198" s="50">
        <v>2346.1772165709349</v>
      </c>
      <c r="U1198" s="306">
        <v>2612.0144873517334</v>
      </c>
      <c r="V1198" s="50">
        <v>2603.7924456610226</v>
      </c>
      <c r="W1198" s="50">
        <v>2597.4165454686945</v>
      </c>
      <c r="X1198" s="50">
        <v>2513.223021753206</v>
      </c>
      <c r="Y1198" s="50">
        <v>2392.9989365185675</v>
      </c>
      <c r="Z1198" s="50">
        <v>2269.1721703032636</v>
      </c>
    </row>
    <row r="1199" spans="1:27" x14ac:dyDescent="0.25">
      <c r="A1199" t="str">
        <f t="shared" si="27"/>
        <v>53. Posterijen en koeriers</v>
      </c>
      <c r="B1199">
        <v>53</v>
      </c>
      <c r="C1199" s="41" t="s">
        <v>17</v>
      </c>
      <c r="D1199" s="50">
        <v>308</v>
      </c>
      <c r="E1199" s="50">
        <v>369</v>
      </c>
      <c r="F1199" s="50">
        <v>381</v>
      </c>
      <c r="G1199" s="50">
        <v>431</v>
      </c>
      <c r="H1199" s="50">
        <v>452</v>
      </c>
      <c r="I1199" s="50">
        <v>519</v>
      </c>
      <c r="J1199" s="50">
        <v>592</v>
      </c>
      <c r="K1199" s="50">
        <v>680</v>
      </c>
      <c r="L1199" s="50">
        <v>793</v>
      </c>
      <c r="M1199" s="50">
        <v>890</v>
      </c>
      <c r="N1199" s="50">
        <v>828.33372146447425</v>
      </c>
      <c r="O1199" s="306">
        <v>802.05879480111116</v>
      </c>
      <c r="P1199" s="50">
        <v>757.69654168009083</v>
      </c>
      <c r="Q1199" s="50">
        <v>715.02899652528993</v>
      </c>
      <c r="R1199" s="50">
        <v>699.25057708199097</v>
      </c>
      <c r="S1199" s="50">
        <v>711.67558329319036</v>
      </c>
      <c r="T1199" s="50">
        <v>717.6151189202144</v>
      </c>
      <c r="U1199" s="306">
        <v>797.61009975063439</v>
      </c>
      <c r="V1199" s="50">
        <v>749.31458077049456</v>
      </c>
      <c r="W1199" s="50">
        <v>703.19693939691467</v>
      </c>
      <c r="X1199" s="50">
        <v>683.86533577850628</v>
      </c>
      <c r="Y1199" s="50">
        <v>692.156437158171</v>
      </c>
      <c r="Z1199" s="50">
        <v>694.06191712261261</v>
      </c>
    </row>
    <row r="1200" spans="1:27" x14ac:dyDescent="0.25">
      <c r="A1200" t="str">
        <f t="shared" si="27"/>
        <v>53. Posterijen en koeriers</v>
      </c>
      <c r="B1200">
        <v>53</v>
      </c>
      <c r="C1200" s="41" t="s">
        <v>156</v>
      </c>
      <c r="D1200" s="50">
        <v>26</v>
      </c>
      <c r="E1200" s="50">
        <v>31</v>
      </c>
      <c r="F1200" s="50">
        <v>35</v>
      </c>
      <c r="G1200" s="50">
        <v>36</v>
      </c>
      <c r="H1200" s="50">
        <v>34</v>
      </c>
      <c r="I1200" s="50">
        <v>49</v>
      </c>
      <c r="J1200" s="50">
        <v>47</v>
      </c>
      <c r="K1200" s="50">
        <v>62</v>
      </c>
      <c r="L1200" s="50">
        <v>74</v>
      </c>
      <c r="M1200" s="50">
        <v>78</v>
      </c>
      <c r="N1200" s="50">
        <v>95.837351016393796</v>
      </c>
      <c r="O1200" s="306">
        <v>147.26458035130403</v>
      </c>
      <c r="P1200" s="50">
        <v>190.51207529580449</v>
      </c>
      <c r="Q1200" s="50">
        <v>206.84941171648342</v>
      </c>
      <c r="R1200" s="50">
        <v>212.76630033980032</v>
      </c>
      <c r="S1200" s="50">
        <v>192.91976506858231</v>
      </c>
      <c r="T1200" s="50">
        <v>238.64922897249798</v>
      </c>
      <c r="U1200" s="306">
        <v>146.44776341223928</v>
      </c>
      <c r="V1200" s="50">
        <v>188.40454981549181</v>
      </c>
      <c r="W1200" s="50">
        <v>203.42653786340364</v>
      </c>
      <c r="X1200" s="50">
        <v>208.08491575569622</v>
      </c>
      <c r="Y1200" s="50">
        <v>187.62854927432636</v>
      </c>
      <c r="Z1200" s="50">
        <v>230.81640424426598</v>
      </c>
    </row>
    <row r="1201" spans="1:26" x14ac:dyDescent="0.25">
      <c r="A1201" t="str">
        <f t="shared" si="27"/>
        <v>53. Posterijen en koeriers</v>
      </c>
      <c r="B1201">
        <v>53</v>
      </c>
      <c r="C1201" s="41" t="s">
        <v>6</v>
      </c>
      <c r="D1201" s="50">
        <v>2896</v>
      </c>
      <c r="E1201" s="50">
        <v>2815</v>
      </c>
      <c r="F1201" s="50">
        <v>2756</v>
      </c>
      <c r="G1201" s="50">
        <v>2807</v>
      </c>
      <c r="H1201" s="50">
        <v>2861</v>
      </c>
      <c r="I1201" s="50">
        <v>2976</v>
      </c>
      <c r="J1201" s="50">
        <v>3070</v>
      </c>
      <c r="K1201" s="50">
        <v>3167</v>
      </c>
      <c r="L1201" s="50">
        <v>3302</v>
      </c>
      <c r="M1201" s="50">
        <v>3504</v>
      </c>
      <c r="N1201" s="50">
        <v>3509.3444604557872</v>
      </c>
      <c r="O1201" s="306">
        <v>3575.9064542575484</v>
      </c>
      <c r="P1201" s="50">
        <v>3581.1275297527595</v>
      </c>
      <c r="Q1201" s="50">
        <v>3562.9993261705213</v>
      </c>
      <c r="R1201" s="50">
        <v>3481.7810639572835</v>
      </c>
      <c r="S1201" s="50">
        <v>3365.0780117306294</v>
      </c>
      <c r="T1201" s="50">
        <v>3302.441564463647</v>
      </c>
      <c r="U1201" s="306">
        <v>3556.072350514607</v>
      </c>
      <c r="V1201" s="50">
        <v>3541.5115762470091</v>
      </c>
      <c r="W1201" s="50">
        <v>3504.0400227290129</v>
      </c>
      <c r="X1201" s="50">
        <v>3405.1732732874084</v>
      </c>
      <c r="Y1201" s="50">
        <v>3272.7839229510646</v>
      </c>
      <c r="Z1201" s="50">
        <v>3194.050491670142</v>
      </c>
    </row>
    <row r="1202" spans="1:26" x14ac:dyDescent="0.25">
      <c r="A1202" t="str">
        <f t="shared" si="27"/>
        <v>53. Posterijen en koeriers</v>
      </c>
      <c r="B1202">
        <v>53</v>
      </c>
      <c r="C1202" s="41" t="s">
        <v>157</v>
      </c>
      <c r="D1202" s="207">
        <v>1.0186431386240113</v>
      </c>
      <c r="E1202" s="206"/>
      <c r="F1202" s="206"/>
      <c r="G1202" s="206"/>
      <c r="H1202" s="206"/>
      <c r="I1202" s="206"/>
      <c r="J1202" s="206"/>
      <c r="K1202" s="206"/>
      <c r="L1202" s="206"/>
      <c r="M1202" s="206"/>
      <c r="N1202" s="206"/>
      <c r="O1202" s="308"/>
      <c r="P1202" s="206"/>
      <c r="Q1202" s="206"/>
      <c r="R1202" s="206"/>
      <c r="S1202" s="206"/>
      <c r="T1202" s="206"/>
      <c r="U1202" s="308"/>
      <c r="V1202" s="206"/>
      <c r="W1202" s="206"/>
      <c r="X1202" s="206"/>
      <c r="Y1202" s="206"/>
      <c r="Z1202" s="206"/>
    </row>
    <row r="1203" spans="1:26" x14ac:dyDescent="0.25">
      <c r="A1203" t="str">
        <f t="shared" si="27"/>
        <v>53. Posterijen en koeriers</v>
      </c>
      <c r="B1203">
        <v>53</v>
      </c>
      <c r="C1203" s="41" t="s">
        <v>158</v>
      </c>
      <c r="D1203" s="206"/>
      <c r="E1203" s="207">
        <v>1.1475236366720432E-2</v>
      </c>
      <c r="F1203" s="207">
        <v>1.0870733348016415E-2</v>
      </c>
      <c r="G1203" s="207">
        <v>2.9004117444222377E-3</v>
      </c>
      <c r="H1203" s="207">
        <v>1.3490165884492922E-2</v>
      </c>
      <c r="I1203" s="207">
        <v>-3.5520878575412418E-3</v>
      </c>
      <c r="J1203" s="207">
        <v>-6.1887044656708801E-3</v>
      </c>
      <c r="K1203" s="207">
        <v>-6.7985587657242164E-3</v>
      </c>
      <c r="L1203" s="207">
        <v>-3.051287305657624E-4</v>
      </c>
      <c r="M1203" s="207">
        <v>4.5390219058683012E-4</v>
      </c>
      <c r="N1203" s="207">
        <v>7.7765626073942329E-3</v>
      </c>
      <c r="O1203" s="307">
        <v>3.0624065176344528E-3</v>
      </c>
      <c r="P1203" s="207">
        <v>3.0624065176346749E-3</v>
      </c>
      <c r="Q1203" s="207">
        <v>3.0624065176344528E-3</v>
      </c>
      <c r="R1203" s="207">
        <v>3.0624065176341198E-3</v>
      </c>
      <c r="S1203" s="207">
        <v>3.0624065176343418E-3</v>
      </c>
      <c r="T1203" s="207">
        <v>3.0624065176343418E-3</v>
      </c>
      <c r="U1203" s="307">
        <v>5.8704209005956409E-3</v>
      </c>
      <c r="V1203" s="207">
        <v>5.8704209005949748E-3</v>
      </c>
      <c r="W1203" s="207">
        <v>5.870420900595863E-3</v>
      </c>
      <c r="X1203" s="207">
        <v>5.8704209005950858E-3</v>
      </c>
      <c r="Y1203" s="207">
        <v>5.8704209005953079E-3</v>
      </c>
      <c r="Z1203" s="207">
        <v>5.8704209005956409E-3</v>
      </c>
    </row>
    <row r="1204" spans="1:26" x14ac:dyDescent="0.25">
      <c r="A1204" t="str">
        <f t="shared" si="27"/>
        <v>53. Posterijen en koeriers</v>
      </c>
      <c r="B1204">
        <v>53</v>
      </c>
      <c r="C1204" s="41" t="s">
        <v>159</v>
      </c>
      <c r="D1204" s="208"/>
      <c r="E1204" s="50">
        <v>24.090082289173779</v>
      </c>
      <c r="F1204" s="50">
        <v>21.65931195158306</v>
      </c>
      <c r="G1204" s="50">
        <v>28.496507165138222</v>
      </c>
      <c r="H1204" s="50">
        <v>36.25601920482702</v>
      </c>
      <c r="I1204" s="50">
        <v>29.948461383259225</v>
      </c>
      <c r="J1204" s="50">
        <v>23.968112772275081</v>
      </c>
      <c r="K1204" s="50">
        <v>37.37460877420159</v>
      </c>
      <c r="L1204" s="50">
        <v>37.199716604319676</v>
      </c>
      <c r="M1204" s="50">
        <v>48.480919290363296</v>
      </c>
      <c r="N1204" s="50">
        <v>50.877037594951553</v>
      </c>
      <c r="O1204" s="306">
        <v>38.838634472581106</v>
      </c>
      <c r="P1204" s="50">
        <v>39.516352832379447</v>
      </c>
      <c r="Q1204" s="50">
        <v>40.588460881117946</v>
      </c>
      <c r="R1204" s="50">
        <v>41.769872547734899</v>
      </c>
      <c r="S1204" s="50">
        <v>42.928349873670179</v>
      </c>
      <c r="T1204" s="50">
        <v>43.861342709750737</v>
      </c>
      <c r="U1204" s="306">
        <v>39.022285937801243</v>
      </c>
      <c r="V1204" s="50">
        <v>39.482991333103861</v>
      </c>
      <c r="W1204" s="50">
        <v>40.329256581104829</v>
      </c>
      <c r="X1204" s="50">
        <v>41.272922562159273</v>
      </c>
      <c r="Y1204" s="50">
        <v>42.182343770604895</v>
      </c>
      <c r="Z1204" s="50">
        <v>42.860069749860891</v>
      </c>
    </row>
    <row r="1205" spans="1:26" x14ac:dyDescent="0.25">
      <c r="A1205" t="str">
        <f t="shared" si="27"/>
        <v>53. Posterijen en koeriers</v>
      </c>
      <c r="B1205">
        <v>53</v>
      </c>
      <c r="C1205" s="41" t="s">
        <v>160</v>
      </c>
      <c r="D1205" s="208"/>
      <c r="E1205" s="50">
        <v>354.76827111753738</v>
      </c>
      <c r="F1205" s="50">
        <v>347.40357192393827</v>
      </c>
      <c r="G1205" s="50">
        <v>345.24164096216413</v>
      </c>
      <c r="H1205" s="50">
        <v>365.04031545831242</v>
      </c>
      <c r="I1205" s="50">
        <v>371.5454796374899</v>
      </c>
      <c r="J1205" s="50">
        <v>363.80127922629822</v>
      </c>
      <c r="K1205" s="50">
        <v>399.19174468575068</v>
      </c>
      <c r="L1205" s="50">
        <v>425.94707057589255</v>
      </c>
      <c r="M1205" s="50">
        <v>434.70587945587101</v>
      </c>
      <c r="N1205" s="50">
        <v>451.34332469525128</v>
      </c>
      <c r="O1205" s="306">
        <v>443.28906405309988</v>
      </c>
      <c r="P1205" s="50">
        <v>451.024277751684</v>
      </c>
      <c r="Q1205" s="50">
        <v>463.26090192611508</v>
      </c>
      <c r="R1205" s="50">
        <v>476.74507507143392</v>
      </c>
      <c r="S1205" s="50">
        <v>489.96748457460882</v>
      </c>
      <c r="T1205" s="50">
        <v>500.61630183326866</v>
      </c>
      <c r="U1205" s="306">
        <v>447.29266599489887</v>
      </c>
      <c r="V1205" s="50">
        <v>452.57349820528202</v>
      </c>
      <c r="W1205" s="50">
        <v>462.27380739579331</v>
      </c>
      <c r="X1205" s="50">
        <v>473.09057177364906</v>
      </c>
      <c r="Y1205" s="50">
        <v>483.51480569695963</v>
      </c>
      <c r="Z1205" s="50">
        <v>491.28323475717963</v>
      </c>
    </row>
    <row r="1206" spans="1:26" x14ac:dyDescent="0.25">
      <c r="A1206" t="str">
        <f t="shared" si="27"/>
        <v>53. Posterijen en koeriers</v>
      </c>
      <c r="B1206">
        <v>53</v>
      </c>
      <c r="C1206" s="41" t="s">
        <v>161</v>
      </c>
      <c r="D1206" s="208"/>
      <c r="E1206" s="50">
        <v>351.22441005365363</v>
      </c>
      <c r="F1206" s="50">
        <v>382.81512084372469</v>
      </c>
      <c r="G1206" s="50">
        <v>383.76166209046642</v>
      </c>
      <c r="H1206" s="50">
        <v>420.94829434064241</v>
      </c>
      <c r="I1206" s="50">
        <v>405.27776015818375</v>
      </c>
      <c r="J1206" s="50">
        <v>427.90672348000084</v>
      </c>
      <c r="K1206" s="50">
        <v>449.44846848040606</v>
      </c>
      <c r="L1206" s="50">
        <v>492.78506515112934</v>
      </c>
      <c r="M1206" s="50">
        <v>501.31596378226067</v>
      </c>
      <c r="N1206" s="50">
        <v>520.89774720924743</v>
      </c>
      <c r="O1206" s="306">
        <v>498.80259225822323</v>
      </c>
      <c r="P1206" s="50">
        <v>507.50649442365767</v>
      </c>
      <c r="Q1206" s="50">
        <v>521.27552315377909</v>
      </c>
      <c r="R1206" s="50">
        <v>536.44833264708518</v>
      </c>
      <c r="S1206" s="50">
        <v>551.32659757828014</v>
      </c>
      <c r="T1206" s="50">
        <v>563.30897676114967</v>
      </c>
      <c r="U1206" s="306">
        <v>505.35991615324122</v>
      </c>
      <c r="V1206" s="50">
        <v>511.32630265126801</v>
      </c>
      <c r="W1206" s="50">
        <v>522.28589982747894</v>
      </c>
      <c r="X1206" s="50">
        <v>534.50688969522844</v>
      </c>
      <c r="Y1206" s="50">
        <v>546.28439105382699</v>
      </c>
      <c r="Z1206" s="50">
        <v>555.06131264672433</v>
      </c>
    </row>
    <row r="1207" spans="1:26" x14ac:dyDescent="0.25">
      <c r="A1207" t="str">
        <f t="shared" si="27"/>
        <v>53. Posterijen en koeriers</v>
      </c>
      <c r="B1207">
        <v>53</v>
      </c>
      <c r="C1207" s="41" t="s">
        <v>162</v>
      </c>
      <c r="D1207" s="208"/>
      <c r="E1207" s="50">
        <v>338.7864752430508</v>
      </c>
      <c r="F1207" s="50">
        <v>336.04070720935317</v>
      </c>
      <c r="G1207" s="50">
        <v>313.29690177972759</v>
      </c>
      <c r="H1207" s="50">
        <v>335.81262311190534</v>
      </c>
      <c r="I1207" s="50">
        <v>298.40358225780204</v>
      </c>
      <c r="J1207" s="50">
        <v>314.33464954721273</v>
      </c>
      <c r="K1207" s="50">
        <v>330.96482079460969</v>
      </c>
      <c r="L1207" s="50">
        <v>372.79725307110834</v>
      </c>
      <c r="M1207" s="50">
        <v>382.32806749448122</v>
      </c>
      <c r="N1207" s="50">
        <v>420.17431095560499</v>
      </c>
      <c r="O1207" s="306">
        <v>424.00693357588415</v>
      </c>
      <c r="P1207" s="50">
        <v>429.36441603321714</v>
      </c>
      <c r="Q1207" s="50">
        <v>437.65911040247522</v>
      </c>
      <c r="R1207" s="50">
        <v>442.33278975253751</v>
      </c>
      <c r="S1207" s="50">
        <v>444.06681127680571</v>
      </c>
      <c r="T1207" s="50">
        <v>446.20473396243972</v>
      </c>
      <c r="U1207" s="306">
        <v>431.04970744416761</v>
      </c>
      <c r="V1207" s="50">
        <v>434.07511053975037</v>
      </c>
      <c r="W1207" s="50">
        <v>440.00665788638298</v>
      </c>
      <c r="X1207" s="50">
        <v>442.2388056107032</v>
      </c>
      <c r="Y1207" s="50">
        <v>441.50992341985727</v>
      </c>
      <c r="Z1207" s="50">
        <v>441.1748696735491</v>
      </c>
    </row>
    <row r="1208" spans="1:26" x14ac:dyDescent="0.25">
      <c r="A1208" t="str">
        <f t="shared" si="27"/>
        <v>53. Posterijen en koeriers</v>
      </c>
      <c r="B1208">
        <v>53</v>
      </c>
      <c r="C1208" s="41" t="s">
        <v>163</v>
      </c>
      <c r="D1208" s="208"/>
      <c r="E1208" s="50">
        <v>256.59246749153908</v>
      </c>
      <c r="F1208" s="50">
        <v>264.92799238131181</v>
      </c>
      <c r="G1208" s="50">
        <v>254.82472574957046</v>
      </c>
      <c r="H1208" s="50">
        <v>290.81084870753278</v>
      </c>
      <c r="I1208" s="50">
        <v>251.05129726071885</v>
      </c>
      <c r="J1208" s="50">
        <v>247.81798302078315</v>
      </c>
      <c r="K1208" s="50">
        <v>250.6207816753888</v>
      </c>
      <c r="L1208" s="50">
        <v>267.77060987241919</v>
      </c>
      <c r="M1208" s="50">
        <v>277.24029606228021</v>
      </c>
      <c r="N1208" s="50">
        <v>293.66437341219023</v>
      </c>
      <c r="O1208" s="306">
        <v>293.69140588141096</v>
      </c>
      <c r="P1208" s="50">
        <v>305.44234772076726</v>
      </c>
      <c r="Q1208" s="50">
        <v>318.80523536400545</v>
      </c>
      <c r="R1208" s="50">
        <v>332.32152760462259</v>
      </c>
      <c r="S1208" s="50">
        <v>348.00040622456032</v>
      </c>
      <c r="T1208" s="50">
        <v>360.96730795583335</v>
      </c>
      <c r="U1208" s="306">
        <v>300.06863044727413</v>
      </c>
      <c r="V1208" s="50">
        <v>310.34378055889482</v>
      </c>
      <c r="W1208" s="50">
        <v>322.12444337156495</v>
      </c>
      <c r="X1208" s="50">
        <v>333.91901544516355</v>
      </c>
      <c r="Y1208" s="50">
        <v>347.73376743137339</v>
      </c>
      <c r="Z1208" s="50">
        <v>358.69012858117935</v>
      </c>
    </row>
    <row r="1209" spans="1:26" x14ac:dyDescent="0.25">
      <c r="A1209" t="str">
        <f t="shared" si="27"/>
        <v>53. Posterijen en koeriers</v>
      </c>
      <c r="B1209">
        <v>53</v>
      </c>
      <c r="C1209" s="41" t="s">
        <v>164</v>
      </c>
      <c r="D1209" s="208"/>
      <c r="E1209" s="50">
        <v>261.85471119027972</v>
      </c>
      <c r="F1209" s="50">
        <v>248.54286239061824</v>
      </c>
      <c r="G1209" s="50">
        <v>219.18130082406799</v>
      </c>
      <c r="H1209" s="50">
        <v>232.62551494398969</v>
      </c>
      <c r="I1209" s="50">
        <v>186.62281219713631</v>
      </c>
      <c r="J1209" s="50">
        <v>185.15792013947544</v>
      </c>
      <c r="K1209" s="50">
        <v>192.64889637223391</v>
      </c>
      <c r="L1209" s="50">
        <v>222.27735674920143</v>
      </c>
      <c r="M1209" s="50">
        <v>227.52807219097576</v>
      </c>
      <c r="N1209" s="50">
        <v>248.72941445144812</v>
      </c>
      <c r="O1209" s="306">
        <v>239.70057887420916</v>
      </c>
      <c r="P1209" s="50">
        <v>240.4002083468591</v>
      </c>
      <c r="Q1209" s="50">
        <v>238.03455017544206</v>
      </c>
      <c r="R1209" s="50">
        <v>238.71976656216833</v>
      </c>
      <c r="S1209" s="50">
        <v>243.66045267358285</v>
      </c>
      <c r="T1209" s="50">
        <v>252.56609618127715</v>
      </c>
      <c r="U1209" s="306">
        <v>246.43639681422118</v>
      </c>
      <c r="V1209" s="50">
        <v>245.78481413318815</v>
      </c>
      <c r="W1209" s="50">
        <v>242.01631525153951</v>
      </c>
      <c r="X1209" s="50">
        <v>241.3667631150864</v>
      </c>
      <c r="Y1209" s="50">
        <v>244.99576158670109</v>
      </c>
      <c r="Z1209" s="50">
        <v>252.5416509500418</v>
      </c>
    </row>
    <row r="1210" spans="1:26" x14ac:dyDescent="0.25">
      <c r="A1210" t="str">
        <f t="shared" si="27"/>
        <v>53. Posterijen en koeriers</v>
      </c>
      <c r="B1210">
        <v>53</v>
      </c>
      <c r="C1210" s="41" t="s">
        <v>165</v>
      </c>
      <c r="D1210" s="208"/>
      <c r="E1210" s="50">
        <v>231.5967872836074</v>
      </c>
      <c r="F1210" s="50">
        <v>230.90056823280202</v>
      </c>
      <c r="G1210" s="50">
        <v>208.43618597878</v>
      </c>
      <c r="H1210" s="50">
        <v>238.26774855189416</v>
      </c>
      <c r="I1210" s="50">
        <v>183.22905885934631</v>
      </c>
      <c r="J1210" s="50">
        <v>172.10848917621811</v>
      </c>
      <c r="K1210" s="50">
        <v>163.414847752676</v>
      </c>
      <c r="L1210" s="50">
        <v>173.15081359711786</v>
      </c>
      <c r="M1210" s="50">
        <v>171.04208317270999</v>
      </c>
      <c r="N1210" s="50">
        <v>185.75249894731095</v>
      </c>
      <c r="O1210" s="306">
        <v>179.02433590927987</v>
      </c>
      <c r="P1210" s="50">
        <v>186.77056827729331</v>
      </c>
      <c r="Q1210" s="50">
        <v>194.10845989391646</v>
      </c>
      <c r="R1210" s="50">
        <v>201.59215322821674</v>
      </c>
      <c r="S1210" s="50">
        <v>204.5752197980249</v>
      </c>
      <c r="T1210" s="50">
        <v>206.4499856506589</v>
      </c>
      <c r="U1210" s="306">
        <v>185.52491659585024</v>
      </c>
      <c r="V1210" s="50">
        <v>192.47886677536599</v>
      </c>
      <c r="W1210" s="50">
        <v>198.9314810365197</v>
      </c>
      <c r="X1210" s="50">
        <v>205.45518933091432</v>
      </c>
      <c r="Y1210" s="50">
        <v>207.33897972037249</v>
      </c>
      <c r="Z1210" s="50">
        <v>208.07850885776475</v>
      </c>
    </row>
    <row r="1211" spans="1:26" x14ac:dyDescent="0.25">
      <c r="A1211" t="str">
        <f t="shared" si="27"/>
        <v>53. Posterijen en koeriers</v>
      </c>
      <c r="B1211">
        <v>53</v>
      </c>
      <c r="C1211" s="41" t="s">
        <v>166</v>
      </c>
      <c r="D1211" s="206"/>
      <c r="E1211" s="50">
        <v>185.60281063967435</v>
      </c>
      <c r="F1211" s="50">
        <v>178.73922572579636</v>
      </c>
      <c r="G1211" s="50">
        <v>159.91000333100237</v>
      </c>
      <c r="H1211" s="50">
        <v>187.66338485385609</v>
      </c>
      <c r="I1211" s="50">
        <v>140.25235007615805</v>
      </c>
      <c r="J1211" s="50">
        <v>138.07821078109336</v>
      </c>
      <c r="K1211" s="50">
        <v>139.49854011911611</v>
      </c>
      <c r="L1211" s="50">
        <v>157.67542457533426</v>
      </c>
      <c r="M1211" s="50">
        <v>163.02875315371074</v>
      </c>
      <c r="N1211" s="50">
        <v>181.04468756065395</v>
      </c>
      <c r="O1211" s="306">
        <v>161.14446949462254</v>
      </c>
      <c r="P1211" s="50">
        <v>153.81447790034892</v>
      </c>
      <c r="Q1211" s="50">
        <v>148.42585322798149</v>
      </c>
      <c r="R1211" s="50">
        <v>143.25091385220759</v>
      </c>
      <c r="S1211" s="50">
        <v>143.27445370878343</v>
      </c>
      <c r="T1211" s="50">
        <v>146.61625956294151</v>
      </c>
      <c r="U1211" s="306">
        <v>168.52174763751287</v>
      </c>
      <c r="V1211" s="50">
        <v>159.96398112987922</v>
      </c>
      <c r="W1211" s="50">
        <v>153.50374732100101</v>
      </c>
      <c r="X1211" s="50">
        <v>147.33002691324759</v>
      </c>
      <c r="Y1211" s="50">
        <v>146.53692284578443</v>
      </c>
      <c r="Z1211" s="50">
        <v>149.12308554968234</v>
      </c>
    </row>
    <row r="1212" spans="1:26" x14ac:dyDescent="0.25">
      <c r="A1212" t="str">
        <f t="shared" si="27"/>
        <v>53. Posterijen en koeriers</v>
      </c>
      <c r="B1212">
        <v>53</v>
      </c>
      <c r="C1212" s="41" t="s">
        <v>167</v>
      </c>
      <c r="D1212" s="206"/>
      <c r="E1212" s="50">
        <v>354.20182416767614</v>
      </c>
      <c r="F1212" s="50">
        <v>332.41889389247535</v>
      </c>
      <c r="G1212" s="50">
        <v>303.44477320675827</v>
      </c>
      <c r="H1212" s="50">
        <v>328.2247978945237</v>
      </c>
      <c r="I1212" s="50">
        <v>292.6587905248457</v>
      </c>
      <c r="J1212" s="50">
        <v>290.37623461134109</v>
      </c>
      <c r="K1212" s="50">
        <v>291.66720596574396</v>
      </c>
      <c r="L1212" s="50">
        <v>306.69390410302117</v>
      </c>
      <c r="M1212" s="50">
        <v>309.80686152634945</v>
      </c>
      <c r="N1212" s="50">
        <v>341.22743348265897</v>
      </c>
      <c r="O1212" s="306">
        <v>335.6569693690908</v>
      </c>
      <c r="P1212" s="50">
        <v>341.03357253696089</v>
      </c>
      <c r="Q1212" s="50">
        <v>341.85621241812731</v>
      </c>
      <c r="R1212" s="50">
        <v>342.92115460143879</v>
      </c>
      <c r="S1212" s="50">
        <v>333.65625023759452</v>
      </c>
      <c r="T1212" s="50">
        <v>319.4672194187043</v>
      </c>
      <c r="U1212" s="306">
        <v>342.9161734249729</v>
      </c>
      <c r="V1212" s="50">
        <v>346.47657178418012</v>
      </c>
      <c r="W1212" s="50">
        <v>345.38594046040583</v>
      </c>
      <c r="X1212" s="50">
        <v>344.54019475287686</v>
      </c>
      <c r="Y1212" s="50">
        <v>333.37215429803734</v>
      </c>
      <c r="Z1212" s="50">
        <v>317.4247584854599</v>
      </c>
    </row>
    <row r="1213" spans="1:26" x14ac:dyDescent="0.25">
      <c r="A1213" t="str">
        <f t="shared" si="27"/>
        <v>53. Posterijen en koeriers</v>
      </c>
      <c r="B1213">
        <v>53</v>
      </c>
      <c r="C1213" s="41" t="s">
        <v>168</v>
      </c>
      <c r="D1213" s="206"/>
      <c r="E1213" s="50">
        <v>86.60381400908409</v>
      </c>
      <c r="F1213" s="50">
        <v>103.53280646841</v>
      </c>
      <c r="G1213" s="50">
        <v>103.86303447299868</v>
      </c>
      <c r="H1213" s="50">
        <v>122.05753799201463</v>
      </c>
      <c r="I1213" s="50">
        <v>120.30155832110778</v>
      </c>
      <c r="J1213" s="50">
        <v>136.7654649375819</v>
      </c>
      <c r="K1213" s="50">
        <v>155.64119215619596</v>
      </c>
      <c r="L1213" s="50">
        <v>183.1925774681869</v>
      </c>
      <c r="M1213" s="50">
        <v>214.23678495028608</v>
      </c>
      <c r="N1213" s="50">
        <v>246.95946109473488</v>
      </c>
      <c r="O1213" s="306">
        <v>225.94325100267542</v>
      </c>
      <c r="P1213" s="50">
        <v>218.77628170474421</v>
      </c>
      <c r="Q1213" s="50">
        <v>206.67566158964613</v>
      </c>
      <c r="R1213" s="50">
        <v>195.03730422863555</v>
      </c>
      <c r="S1213" s="50">
        <v>190.7334502476582</v>
      </c>
      <c r="T1213" s="50">
        <v>194.12259911886858</v>
      </c>
      <c r="U1213" s="306">
        <v>228.26922400643943</v>
      </c>
      <c r="V1213" s="50">
        <v>219.80251897493741</v>
      </c>
      <c r="W1213" s="50">
        <v>206.49341377384363</v>
      </c>
      <c r="X1213" s="50">
        <v>193.78448024069843</v>
      </c>
      <c r="Y1213" s="50">
        <v>188.45714653155969</v>
      </c>
      <c r="Z1213" s="50">
        <v>190.74197839226059</v>
      </c>
    </row>
    <row r="1214" spans="1:26" x14ac:dyDescent="0.25">
      <c r="A1214" t="str">
        <f t="shared" si="27"/>
        <v>53. Posterijen en koeriers</v>
      </c>
      <c r="B1214">
        <v>53</v>
      </c>
      <c r="C1214" s="41" t="s">
        <v>169</v>
      </c>
      <c r="D1214" s="206"/>
      <c r="E1214" s="50">
        <v>7.4605777473650683</v>
      </c>
      <c r="F1214" s="50">
        <v>8.8765646436631407</v>
      </c>
      <c r="G1214" s="50">
        <v>9.7429665673648476</v>
      </c>
      <c r="H1214" s="50">
        <v>10.402568189760673</v>
      </c>
      <c r="I1214" s="50">
        <v>9.245211107544808</v>
      </c>
      <c r="J1214" s="50">
        <v>13.194786500016225</v>
      </c>
      <c r="K1214" s="50">
        <v>12.62756063362734</v>
      </c>
      <c r="L1214" s="50">
        <v>17.060225838454187</v>
      </c>
      <c r="M1214" s="50">
        <v>20.418373321158999</v>
      </c>
      <c r="N1214" s="50">
        <v>22.093236688867762</v>
      </c>
      <c r="O1214" s="306">
        <v>26.693813917301281</v>
      </c>
      <c r="P1214" s="50">
        <v>41.017967032861073</v>
      </c>
      <c r="Q1214" s="50">
        <v>53.063798540040807</v>
      </c>
      <c r="R1214" s="50">
        <v>57.614277175905293</v>
      </c>
      <c r="S1214" s="50">
        <v>59.262322767787367</v>
      </c>
      <c r="T1214" s="50">
        <v>53.73441831493551</v>
      </c>
      <c r="U1214" s="306">
        <v>26.962926577380216</v>
      </c>
      <c r="V1214" s="50">
        <v>41.201684420829778</v>
      </c>
      <c r="W1214" s="50">
        <v>53.00582695206711</v>
      </c>
      <c r="X1214" s="50">
        <v>57.232120317717737</v>
      </c>
      <c r="Y1214" s="50">
        <v>58.542710601646746</v>
      </c>
      <c r="Z1214" s="50">
        <v>52.787506585387987</v>
      </c>
    </row>
    <row r="1215" spans="1:26" x14ac:dyDescent="0.25">
      <c r="A1215" t="str">
        <f t="shared" si="27"/>
        <v>53. Posterijen en koeriers</v>
      </c>
      <c r="B1215">
        <v>53</v>
      </c>
      <c r="C1215" s="41" t="s">
        <v>26</v>
      </c>
      <c r="D1215" s="208"/>
      <c r="E1215" s="50">
        <v>448.26621592412528</v>
      </c>
      <c r="F1215" s="50">
        <v>444.82826500454848</v>
      </c>
      <c r="G1215" s="50">
        <v>417.05077424712181</v>
      </c>
      <c r="H1215" s="50">
        <v>460.68490407629906</v>
      </c>
      <c r="I1215" s="50">
        <v>422.20555995349832</v>
      </c>
      <c r="J1215" s="50">
        <v>440.33648604893921</v>
      </c>
      <c r="K1215" s="50">
        <v>459.9359587555673</v>
      </c>
      <c r="L1215" s="50">
        <v>506.94670740966222</v>
      </c>
      <c r="M1215" s="50">
        <v>544.4620197977946</v>
      </c>
      <c r="N1215" s="50">
        <v>610.28013126626161</v>
      </c>
      <c r="O1215" s="306">
        <v>588.29403428906755</v>
      </c>
      <c r="P1215" s="50">
        <v>600.82782127456619</v>
      </c>
      <c r="Q1215" s="50">
        <v>601.59567254781427</v>
      </c>
      <c r="R1215" s="50">
        <v>595.57273600597955</v>
      </c>
      <c r="S1215" s="50">
        <v>583.65202325304006</v>
      </c>
      <c r="T1215" s="50">
        <v>567.32423685250842</v>
      </c>
      <c r="U1215" s="306">
        <v>598.14832400879254</v>
      </c>
      <c r="V1215" s="50">
        <v>607.48077517994727</v>
      </c>
      <c r="W1215" s="50">
        <v>604.88518118631657</v>
      </c>
      <c r="X1215" s="50">
        <v>595.55679531129306</v>
      </c>
      <c r="Y1215" s="50">
        <v>580.37201143124378</v>
      </c>
      <c r="Z1215" s="50">
        <v>560.95424346310847</v>
      </c>
    </row>
    <row r="1216" spans="1:26" x14ac:dyDescent="0.25">
      <c r="A1216" t="str">
        <f t="shared" si="27"/>
        <v>53. Posterijen en koeriers</v>
      </c>
      <c r="B1216">
        <v>53</v>
      </c>
      <c r="C1216" s="41" t="s">
        <v>19</v>
      </c>
      <c r="D1216" s="208"/>
      <c r="E1216" s="50">
        <v>2452.7822312326416</v>
      </c>
      <c r="F1216" s="50">
        <v>2455.8576256636761</v>
      </c>
      <c r="G1216" s="50">
        <v>2330.199702128039</v>
      </c>
      <c r="H1216" s="50">
        <v>2568.1096532492588</v>
      </c>
      <c r="I1216" s="50">
        <v>2288.5363617835928</v>
      </c>
      <c r="J1216" s="50">
        <v>2313.5098541922962</v>
      </c>
      <c r="K1216" s="50">
        <v>2423.0986674099499</v>
      </c>
      <c r="L1216" s="50">
        <v>2656.5500176061851</v>
      </c>
      <c r="M1216" s="50">
        <v>2750.1320544004475</v>
      </c>
      <c r="N1216" s="50">
        <v>2962.7635260929196</v>
      </c>
      <c r="O1216" s="306">
        <v>2866.7920488083782</v>
      </c>
      <c r="P1216" s="50">
        <v>2914.6669645607726</v>
      </c>
      <c r="Q1216" s="50">
        <v>2963.7537675726471</v>
      </c>
      <c r="R1216" s="50">
        <v>3008.753167271987</v>
      </c>
      <c r="S1216" s="50">
        <v>3051.4517989613564</v>
      </c>
      <c r="T1216" s="50">
        <v>3087.9152414698283</v>
      </c>
      <c r="U1216" s="306">
        <v>2921.4245910337595</v>
      </c>
      <c r="V1216" s="50">
        <v>2953.5101205066794</v>
      </c>
      <c r="W1216" s="50">
        <v>2986.3567898577016</v>
      </c>
      <c r="X1216" s="50">
        <v>3014.7369797574443</v>
      </c>
      <c r="Y1216" s="50">
        <v>3040.4689069567244</v>
      </c>
      <c r="Z1216" s="50">
        <v>3059.7671042290904</v>
      </c>
    </row>
    <row r="1217" spans="1:26" x14ac:dyDescent="0.25">
      <c r="A1217" t="str">
        <f t="shared" si="27"/>
        <v>53. Posterijen en koeriers</v>
      </c>
      <c r="B1217">
        <v>53</v>
      </c>
      <c r="C1217" s="41" t="s">
        <v>20</v>
      </c>
      <c r="D1217" s="208"/>
      <c r="E1217" s="207">
        <v>0.18275826129857842</v>
      </c>
      <c r="F1217" s="207">
        <v>0.18112950048736526</v>
      </c>
      <c r="G1217" s="207">
        <v>0.17897640870276185</v>
      </c>
      <c r="H1217" s="207">
        <v>0.17938677326080099</v>
      </c>
      <c r="I1217" s="207">
        <v>0.18448715388749531</v>
      </c>
      <c r="J1217" s="207">
        <v>0.19033266067616195</v>
      </c>
      <c r="K1217" s="207">
        <v>0.18981313676640035</v>
      </c>
      <c r="L1217" s="207">
        <v>0.19082897142906854</v>
      </c>
      <c r="M1217" s="207">
        <v>0.19797668222026232</v>
      </c>
      <c r="N1217" s="207">
        <v>0.20598340903401607</v>
      </c>
      <c r="O1217" s="307">
        <v>0.20520987371009353</v>
      </c>
      <c r="P1217" s="207">
        <v>0.20613944185733352</v>
      </c>
      <c r="Q1217" s="207">
        <v>0.20298436365735234</v>
      </c>
      <c r="R1217" s="207">
        <v>0.19794669183380725</v>
      </c>
      <c r="S1217" s="207">
        <v>0.19127027451382378</v>
      </c>
      <c r="T1217" s="207">
        <v>0.18372403142207544</v>
      </c>
      <c r="U1217" s="307">
        <v>0.20474542654449793</v>
      </c>
      <c r="V1217" s="207">
        <v>0.20568095262721936</v>
      </c>
      <c r="W1217" s="207">
        <v>0.20254953568864725</v>
      </c>
      <c r="X1217" s="207">
        <v>0.19754850897779136</v>
      </c>
      <c r="Y1217" s="207">
        <v>0.19088240307385729</v>
      </c>
      <c r="Z1217" s="207">
        <v>0.18333233359093881</v>
      </c>
    </row>
    <row r="1218" spans="1:26" x14ac:dyDescent="0.25">
      <c r="A1218" t="str">
        <f t="shared" si="27"/>
        <v>53. Posterijen en koeriers</v>
      </c>
      <c r="B1218">
        <v>53</v>
      </c>
      <c r="C1218" s="41" t="s">
        <v>29</v>
      </c>
      <c r="D1218" s="208"/>
      <c r="E1218" s="50">
        <v>2378.7822312326416</v>
      </c>
      <c r="F1218" s="50">
        <v>2402.8576256636761</v>
      </c>
      <c r="G1218" s="50">
        <v>2330.199702128039</v>
      </c>
      <c r="H1218" s="50">
        <v>2424.1096532492588</v>
      </c>
      <c r="I1218" s="50">
        <v>2288.5363617835928</v>
      </c>
      <c r="J1218" s="50">
        <v>2313.5098541922962</v>
      </c>
      <c r="K1218" s="50">
        <v>2423.0986674099499</v>
      </c>
      <c r="L1218" s="50">
        <v>2656.5500176061851</v>
      </c>
      <c r="M1218" s="50">
        <v>2750.1320544004475</v>
      </c>
      <c r="N1218" s="50">
        <v>2962.7635260929196</v>
      </c>
      <c r="O1218" s="306">
        <v>2866.7920488083782</v>
      </c>
      <c r="P1218" s="50">
        <v>2914.6669645607726</v>
      </c>
      <c r="Q1218" s="50">
        <v>2963.7537675726471</v>
      </c>
      <c r="R1218" s="50">
        <v>3008.753167271987</v>
      </c>
      <c r="S1218" s="50">
        <v>3051.4517989613564</v>
      </c>
      <c r="T1218" s="50">
        <v>3087.9152414698283</v>
      </c>
      <c r="U1218" s="306">
        <v>2921.4245910337595</v>
      </c>
      <c r="V1218" s="50">
        <v>2953.5101205066794</v>
      </c>
      <c r="W1218" s="50">
        <v>2986.3567898577016</v>
      </c>
      <c r="X1218" s="50">
        <v>3014.7369797574443</v>
      </c>
      <c r="Y1218" s="50">
        <v>3040.4689069567244</v>
      </c>
      <c r="Z1218" s="50">
        <v>3059.7671042290904</v>
      </c>
    </row>
    <row r="1219" spans="1:26" x14ac:dyDescent="0.25">
      <c r="A1219" t="str">
        <f t="shared" ref="A1219:A1282" si="28">VLOOKUP(B1219,$AT$3:$AU$70,2)</f>
        <v>55. Verschaffen van accommodatie</v>
      </c>
      <c r="B1219">
        <v>55</v>
      </c>
      <c r="C1219" s="41" t="s">
        <v>25</v>
      </c>
      <c r="D1219" s="50">
        <v>11538</v>
      </c>
      <c r="E1219" s="50">
        <v>11843</v>
      </c>
      <c r="F1219" s="50">
        <v>11703</v>
      </c>
      <c r="G1219" s="50">
        <v>12647</v>
      </c>
      <c r="H1219" s="50">
        <v>12846</v>
      </c>
      <c r="I1219" s="50">
        <v>13378</v>
      </c>
      <c r="J1219" s="50">
        <v>12103</v>
      </c>
      <c r="K1219" s="50">
        <v>11899</v>
      </c>
      <c r="L1219" s="50">
        <v>13135</v>
      </c>
      <c r="M1219" s="50">
        <v>13747</v>
      </c>
      <c r="N1219" s="50">
        <v>14103.871198743524</v>
      </c>
      <c r="O1219" s="306">
        <v>14389.944305070738</v>
      </c>
      <c r="P1219" s="50">
        <v>14681.819919164112</v>
      </c>
      <c r="Q1219" s="50">
        <v>14979.615735052326</v>
      </c>
      <c r="R1219" s="50">
        <v>15283.451833987787</v>
      </c>
      <c r="S1219" s="50">
        <v>15593.450732867463</v>
      </c>
      <c r="T1219" s="50">
        <v>15909.73743363577</v>
      </c>
      <c r="U1219" s="306">
        <v>14378.919569985606</v>
      </c>
      <c r="V1219" s="50">
        <v>14659.331830719944</v>
      </c>
      <c r="W1219" s="50">
        <v>14945.212585494277</v>
      </c>
      <c r="X1219" s="50">
        <v>15236.668478814763</v>
      </c>
      <c r="Y1219" s="50">
        <v>15533.80823492846</v>
      </c>
      <c r="Z1219" s="50">
        <v>15836.742698381631</v>
      </c>
    </row>
    <row r="1220" spans="1:26" x14ac:dyDescent="0.25">
      <c r="A1220" t="str">
        <f t="shared" si="28"/>
        <v>55. Verschaffen van accommodatie</v>
      </c>
      <c r="B1220">
        <v>55</v>
      </c>
      <c r="C1220" s="41" t="s">
        <v>154</v>
      </c>
      <c r="D1220" s="206"/>
      <c r="E1220" s="50">
        <v>305</v>
      </c>
      <c r="F1220" s="50">
        <v>-140</v>
      </c>
      <c r="G1220" s="50">
        <v>944</v>
      </c>
      <c r="H1220" s="50">
        <v>199</v>
      </c>
      <c r="I1220" s="50">
        <v>532</v>
      </c>
      <c r="J1220" s="50">
        <v>-1275</v>
      </c>
      <c r="K1220" s="50">
        <v>-204</v>
      </c>
      <c r="L1220" s="50">
        <v>1236</v>
      </c>
      <c r="M1220" s="50">
        <v>612</v>
      </c>
      <c r="N1220" s="50">
        <v>356.87119874352356</v>
      </c>
      <c r="O1220" s="306">
        <v>286.07310632721419</v>
      </c>
      <c r="P1220" s="50">
        <v>291.87561409337468</v>
      </c>
      <c r="Q1220" s="50">
        <v>297.79581588821384</v>
      </c>
      <c r="R1220" s="50">
        <v>303.83609893546054</v>
      </c>
      <c r="S1220" s="50">
        <v>309.99889887967583</v>
      </c>
      <c r="T1220" s="50">
        <v>316.28670076830713</v>
      </c>
      <c r="U1220" s="306">
        <v>275.04837124208279</v>
      </c>
      <c r="V1220" s="50">
        <v>280.41226073433791</v>
      </c>
      <c r="W1220" s="50">
        <v>285.88075477433267</v>
      </c>
      <c r="X1220" s="50">
        <v>291.45589332048621</v>
      </c>
      <c r="Y1220" s="50">
        <v>297.13975611369642</v>
      </c>
      <c r="Z1220" s="50">
        <v>302.9344634531717</v>
      </c>
    </row>
    <row r="1221" spans="1:26" x14ac:dyDescent="0.25">
      <c r="A1221" t="str">
        <f t="shared" si="28"/>
        <v>55. Verschaffen van accommodatie</v>
      </c>
      <c r="B1221">
        <v>55</v>
      </c>
      <c r="C1221" s="3" t="s">
        <v>155</v>
      </c>
      <c r="D1221" s="206"/>
      <c r="E1221" s="207">
        <v>1.0264343907089617</v>
      </c>
      <c r="F1221" s="207">
        <v>0.98817867094486189</v>
      </c>
      <c r="G1221" s="207">
        <v>1.080663077843288</v>
      </c>
      <c r="H1221" s="207">
        <v>1.0157349569067764</v>
      </c>
      <c r="I1221" s="207">
        <v>1.041413669624786</v>
      </c>
      <c r="J1221" s="207">
        <v>0.90469427418149195</v>
      </c>
      <c r="K1221" s="207">
        <v>0.98314467487399815</v>
      </c>
      <c r="L1221" s="207">
        <v>1.1038742751491721</v>
      </c>
      <c r="M1221" s="207">
        <v>1.0465930719451846</v>
      </c>
      <c r="N1221" s="207">
        <v>1.0259599329849076</v>
      </c>
      <c r="O1221" s="307">
        <v>1.0202833039451396</v>
      </c>
      <c r="P1221" s="207">
        <v>1.0202833039451391</v>
      </c>
      <c r="Q1221" s="207">
        <v>1.0202833039451398</v>
      </c>
      <c r="R1221" s="207">
        <v>1.0202833039451396</v>
      </c>
      <c r="S1221" s="207">
        <v>1.0202833039451396</v>
      </c>
      <c r="T1221" s="207">
        <v>1.0202833039451393</v>
      </c>
      <c r="U1221" s="307">
        <v>1.0195016224528899</v>
      </c>
      <c r="V1221" s="207">
        <v>1.0195016224528906</v>
      </c>
      <c r="W1221" s="207">
        <v>1.0195016224528899</v>
      </c>
      <c r="X1221" s="207">
        <v>1.0195016224528899</v>
      </c>
      <c r="Y1221" s="207">
        <v>1.0195016224528901</v>
      </c>
      <c r="Z1221" s="207">
        <v>1.0195016224528901</v>
      </c>
    </row>
    <row r="1222" spans="1:26" x14ac:dyDescent="0.25">
      <c r="A1222" t="str">
        <f t="shared" si="28"/>
        <v>55. Verschaffen van accommodatie</v>
      </c>
      <c r="B1222">
        <v>55</v>
      </c>
      <c r="C1222" s="3" t="s">
        <v>8</v>
      </c>
      <c r="D1222" s="50">
        <v>126</v>
      </c>
      <c r="E1222" s="50">
        <v>100</v>
      </c>
      <c r="F1222" s="50">
        <v>95</v>
      </c>
      <c r="G1222" s="50">
        <v>120</v>
      </c>
      <c r="H1222" s="50">
        <v>111</v>
      </c>
      <c r="I1222" s="50">
        <v>120</v>
      </c>
      <c r="J1222" s="50">
        <v>64</v>
      </c>
      <c r="K1222" s="50">
        <v>72</v>
      </c>
      <c r="L1222" s="50">
        <v>131</v>
      </c>
      <c r="M1222" s="50">
        <v>148</v>
      </c>
      <c r="N1222" s="50">
        <v>116.65676704958463</v>
      </c>
      <c r="O1222" s="306">
        <v>117.76459371297288</v>
      </c>
      <c r="P1222" s="50">
        <v>120.4841014898012</v>
      </c>
      <c r="Q1222" s="50">
        <v>123.22955093489357</v>
      </c>
      <c r="R1222" s="50">
        <v>126.50073051359895</v>
      </c>
      <c r="S1222" s="50">
        <v>130.0353837943648</v>
      </c>
      <c r="T1222" s="50">
        <v>132.4503684432915</v>
      </c>
      <c r="U1222" s="306">
        <v>117.67436935764729</v>
      </c>
      <c r="V1222" s="50">
        <v>120.29955644393263</v>
      </c>
      <c r="W1222" s="50">
        <v>122.94653401738564</v>
      </c>
      <c r="X1222" s="50">
        <v>126.11350590821854</v>
      </c>
      <c r="Y1222" s="50">
        <v>129.5380188914439</v>
      </c>
      <c r="Z1222" s="50">
        <v>131.84267899403702</v>
      </c>
    </row>
    <row r="1223" spans="1:26" x14ac:dyDescent="0.25">
      <c r="A1223" t="str">
        <f t="shared" si="28"/>
        <v>55. Verschaffen van accommodatie</v>
      </c>
      <c r="B1223">
        <v>55</v>
      </c>
      <c r="C1223" s="3" t="s">
        <v>9</v>
      </c>
      <c r="D1223" s="50">
        <v>1101</v>
      </c>
      <c r="E1223" s="50">
        <v>1107</v>
      </c>
      <c r="F1223" s="50">
        <v>1009</v>
      </c>
      <c r="G1223" s="50">
        <v>1051</v>
      </c>
      <c r="H1223" s="50">
        <v>1127</v>
      </c>
      <c r="I1223" s="50">
        <v>1073</v>
      </c>
      <c r="J1223" s="50">
        <v>876</v>
      </c>
      <c r="K1223" s="50">
        <v>789</v>
      </c>
      <c r="L1223" s="50">
        <v>995</v>
      </c>
      <c r="M1223" s="50">
        <v>1027</v>
      </c>
      <c r="N1223" s="50">
        <v>1089.8339184807103</v>
      </c>
      <c r="O1223" s="306">
        <v>1100.1834858833852</v>
      </c>
      <c r="P1223" s="50">
        <v>1125.5897429888973</v>
      </c>
      <c r="Q1223" s="50">
        <v>1151.2383530302154</v>
      </c>
      <c r="R1223" s="50">
        <v>1181.7984529582313</v>
      </c>
      <c r="S1223" s="50">
        <v>1214.8199838378789</v>
      </c>
      <c r="T1223" s="50">
        <v>1237.3813169656166</v>
      </c>
      <c r="U1223" s="306">
        <v>1099.3405895371741</v>
      </c>
      <c r="V1223" s="50">
        <v>1123.8656814058288</v>
      </c>
      <c r="W1223" s="50">
        <v>1148.5943449370297</v>
      </c>
      <c r="X1223" s="50">
        <v>1178.1809130616</v>
      </c>
      <c r="Y1223" s="50">
        <v>1210.1734883556694</v>
      </c>
      <c r="Z1223" s="50">
        <v>1231.7041446039061</v>
      </c>
    </row>
    <row r="1224" spans="1:26" x14ac:dyDescent="0.25">
      <c r="A1224" t="str">
        <f t="shared" si="28"/>
        <v>55. Verschaffen van accommodatie</v>
      </c>
      <c r="B1224">
        <v>55</v>
      </c>
      <c r="C1224" s="3" t="s">
        <v>10</v>
      </c>
      <c r="D1224" s="50">
        <v>1581</v>
      </c>
      <c r="E1224" s="50">
        <v>1655</v>
      </c>
      <c r="F1224" s="50">
        <v>1606</v>
      </c>
      <c r="G1224" s="50">
        <v>1710</v>
      </c>
      <c r="H1224" s="50">
        <v>1650</v>
      </c>
      <c r="I1224" s="50">
        <v>1646</v>
      </c>
      <c r="J1224" s="50">
        <v>1441</v>
      </c>
      <c r="K1224" s="50">
        <v>1369</v>
      </c>
      <c r="L1224" s="50">
        <v>1527</v>
      </c>
      <c r="M1224" s="50">
        <v>1568</v>
      </c>
      <c r="N1224" s="50">
        <v>1690.6109027894267</v>
      </c>
      <c r="O1224" s="306">
        <v>1706.6657265505628</v>
      </c>
      <c r="P1224" s="50">
        <v>1746.0773236143866</v>
      </c>
      <c r="Q1224" s="50">
        <v>1785.8648720123076</v>
      </c>
      <c r="R1224" s="50">
        <v>1833.2713963024144</v>
      </c>
      <c r="S1224" s="50">
        <v>1884.4962289904588</v>
      </c>
      <c r="T1224" s="50">
        <v>1919.4946219753181</v>
      </c>
      <c r="U1224" s="306">
        <v>1705.3581789245793</v>
      </c>
      <c r="V1224" s="50">
        <v>1743.4028635338277</v>
      </c>
      <c r="W1224" s="50">
        <v>1781.7633398122134</v>
      </c>
      <c r="X1224" s="50">
        <v>1827.6596674996931</v>
      </c>
      <c r="Y1224" s="50">
        <v>1877.288327136077</v>
      </c>
      <c r="Z1224" s="50">
        <v>1910.6878769025438</v>
      </c>
    </row>
    <row r="1225" spans="1:26" x14ac:dyDescent="0.25">
      <c r="A1225" t="str">
        <f t="shared" si="28"/>
        <v>55. Verschaffen van accommodatie</v>
      </c>
      <c r="B1225">
        <v>55</v>
      </c>
      <c r="C1225" s="3" t="s">
        <v>11</v>
      </c>
      <c r="D1225" s="50">
        <v>1522</v>
      </c>
      <c r="E1225" s="50">
        <v>1508</v>
      </c>
      <c r="F1225" s="50">
        <v>1471</v>
      </c>
      <c r="G1225" s="50">
        <v>1639</v>
      </c>
      <c r="H1225" s="50">
        <v>1617</v>
      </c>
      <c r="I1225" s="50">
        <v>1682</v>
      </c>
      <c r="J1225" s="50">
        <v>1482</v>
      </c>
      <c r="K1225" s="50">
        <v>1404</v>
      </c>
      <c r="L1225" s="50">
        <v>1494</v>
      </c>
      <c r="M1225" s="50">
        <v>1493</v>
      </c>
      <c r="N1225" s="50">
        <v>1526.3823807591639</v>
      </c>
      <c r="O1225" s="306">
        <v>1562.1967734156233</v>
      </c>
      <c r="P1225" s="50">
        <v>1625.2981213988287</v>
      </c>
      <c r="Q1225" s="50">
        <v>1689.9413190562068</v>
      </c>
      <c r="R1225" s="50">
        <v>1747.7228909754967</v>
      </c>
      <c r="S1225" s="50">
        <v>1786.0755603169816</v>
      </c>
      <c r="T1225" s="50">
        <v>1825.4596340862288</v>
      </c>
      <c r="U1225" s="306">
        <v>1560.9999094658665</v>
      </c>
      <c r="V1225" s="50">
        <v>1622.8086583688082</v>
      </c>
      <c r="W1225" s="50">
        <v>1686.0600910613009</v>
      </c>
      <c r="X1225" s="50">
        <v>1742.3730301167932</v>
      </c>
      <c r="Y1225" s="50">
        <v>1779.2441020496603</v>
      </c>
      <c r="Z1225" s="50">
        <v>1817.0843266204031</v>
      </c>
    </row>
    <row r="1226" spans="1:26" x14ac:dyDescent="0.25">
      <c r="A1226" t="str">
        <f t="shared" si="28"/>
        <v>55. Verschaffen van accommodatie</v>
      </c>
      <c r="B1226">
        <v>55</v>
      </c>
      <c r="C1226" s="3" t="s">
        <v>12</v>
      </c>
      <c r="D1226" s="50">
        <v>1318</v>
      </c>
      <c r="E1226" s="50">
        <v>1390</v>
      </c>
      <c r="F1226" s="50">
        <v>1410</v>
      </c>
      <c r="G1226" s="50">
        <v>1581</v>
      </c>
      <c r="H1226" s="50">
        <v>1578</v>
      </c>
      <c r="I1226" s="50">
        <v>1680</v>
      </c>
      <c r="J1226" s="50">
        <v>1507</v>
      </c>
      <c r="K1226" s="50">
        <v>1429</v>
      </c>
      <c r="L1226" s="50">
        <v>1555</v>
      </c>
      <c r="M1226" s="50">
        <v>1566</v>
      </c>
      <c r="N1226" s="50">
        <v>1564.7438427094603</v>
      </c>
      <c r="O1226" s="306">
        <v>1617.3351785484313</v>
      </c>
      <c r="P1226" s="50">
        <v>1594.653599389454</v>
      </c>
      <c r="Q1226" s="50">
        <v>1593.2046747052073</v>
      </c>
      <c r="R1226" s="50">
        <v>1565.3720431286147</v>
      </c>
      <c r="S1226" s="50">
        <v>1600.3726094872682</v>
      </c>
      <c r="T1226" s="50">
        <v>1637.9230776761842</v>
      </c>
      <c r="U1226" s="306">
        <v>1616.0960707722415</v>
      </c>
      <c r="V1226" s="50">
        <v>1592.2110744587349</v>
      </c>
      <c r="W1226" s="50">
        <v>1589.5456183135134</v>
      </c>
      <c r="X1226" s="50">
        <v>1560.5803666757374</v>
      </c>
      <c r="Y1226" s="50">
        <v>1594.2514358164667</v>
      </c>
      <c r="Z1226" s="50">
        <v>1630.4081980673709</v>
      </c>
    </row>
    <row r="1227" spans="1:26" x14ac:dyDescent="0.25">
      <c r="A1227" t="str">
        <f t="shared" si="28"/>
        <v>55. Verschaffen van accommodatie</v>
      </c>
      <c r="B1227">
        <v>55</v>
      </c>
      <c r="C1227" s="3" t="s">
        <v>13</v>
      </c>
      <c r="D1227" s="50">
        <v>1470</v>
      </c>
      <c r="E1227" s="50">
        <v>1442</v>
      </c>
      <c r="F1227" s="50">
        <v>1398</v>
      </c>
      <c r="G1227" s="50">
        <v>1442</v>
      </c>
      <c r="H1227" s="50">
        <v>1479</v>
      </c>
      <c r="I1227" s="50">
        <v>1573</v>
      </c>
      <c r="J1227" s="50">
        <v>1487</v>
      </c>
      <c r="K1227" s="50">
        <v>1481</v>
      </c>
      <c r="L1227" s="50">
        <v>1617</v>
      </c>
      <c r="M1227" s="50">
        <v>1652</v>
      </c>
      <c r="N1227" s="50">
        <v>1686.8948136564568</v>
      </c>
      <c r="O1227" s="306">
        <v>1626.5072116970991</v>
      </c>
      <c r="P1227" s="50">
        <v>1643.0076117580379</v>
      </c>
      <c r="Q1227" s="50">
        <v>1621.2467387319616</v>
      </c>
      <c r="R1227" s="50">
        <v>1641.9106627859414</v>
      </c>
      <c r="S1227" s="50">
        <v>1640.5936142230594</v>
      </c>
      <c r="T1227" s="50">
        <v>1695.7342751963436</v>
      </c>
      <c r="U1227" s="306">
        <v>1625.2610768446739</v>
      </c>
      <c r="V1227" s="50">
        <v>1640.4910231681288</v>
      </c>
      <c r="W1227" s="50">
        <v>1617.5232791312872</v>
      </c>
      <c r="X1227" s="50">
        <v>1636.8846980671165</v>
      </c>
      <c r="Y1227" s="50">
        <v>1634.3186015314309</v>
      </c>
      <c r="Z1227" s="50">
        <v>1687.9541546886583</v>
      </c>
    </row>
    <row r="1228" spans="1:26" x14ac:dyDescent="0.25">
      <c r="A1228" t="str">
        <f t="shared" si="28"/>
        <v>55. Verschaffen van accommodatie</v>
      </c>
      <c r="B1228">
        <v>55</v>
      </c>
      <c r="C1228" s="3" t="s">
        <v>14</v>
      </c>
      <c r="D1228" s="50">
        <v>1404</v>
      </c>
      <c r="E1228" s="50">
        <v>1479</v>
      </c>
      <c r="F1228" s="50">
        <v>1488</v>
      </c>
      <c r="G1228" s="50">
        <v>1571</v>
      </c>
      <c r="H1228" s="50">
        <v>1547</v>
      </c>
      <c r="I1228" s="50">
        <v>1577</v>
      </c>
      <c r="J1228" s="50">
        <v>1408</v>
      </c>
      <c r="K1228" s="50">
        <v>1339</v>
      </c>
      <c r="L1228" s="50">
        <v>1403</v>
      </c>
      <c r="M1228" s="50">
        <v>1553</v>
      </c>
      <c r="N1228" s="50">
        <v>1601.0862803465832</v>
      </c>
      <c r="O1228" s="306">
        <v>1649.9468519659172</v>
      </c>
      <c r="P1228" s="50">
        <v>1685.1887714838233</v>
      </c>
      <c r="Q1228" s="50">
        <v>1744.8395394424697</v>
      </c>
      <c r="R1228" s="50">
        <v>1732.0794475877237</v>
      </c>
      <c r="S1228" s="50">
        <v>1768.6657608817627</v>
      </c>
      <c r="T1228" s="50">
        <v>1705.3509156984023</v>
      </c>
      <c r="U1228" s="306">
        <v>1648.6827590297789</v>
      </c>
      <c r="V1228" s="50">
        <v>1682.6075741699406</v>
      </c>
      <c r="W1228" s="50">
        <v>1740.8322286614748</v>
      </c>
      <c r="X1228" s="50">
        <v>1726.7774720350424</v>
      </c>
      <c r="Y1228" s="50">
        <v>1761.9008923606586</v>
      </c>
      <c r="Z1228" s="50">
        <v>1697.5266735243217</v>
      </c>
    </row>
    <row r="1229" spans="1:26" x14ac:dyDescent="0.25">
      <c r="A1229" t="str">
        <f t="shared" si="28"/>
        <v>55. Verschaffen van accommodatie</v>
      </c>
      <c r="B1229">
        <v>55</v>
      </c>
      <c r="C1229" s="3" t="s">
        <v>15</v>
      </c>
      <c r="D1229" s="50">
        <v>1379</v>
      </c>
      <c r="E1229" s="50">
        <v>1372</v>
      </c>
      <c r="F1229" s="50">
        <v>1357</v>
      </c>
      <c r="G1229" s="50">
        <v>1465</v>
      </c>
      <c r="H1229" s="50">
        <v>1514</v>
      </c>
      <c r="I1229" s="50">
        <v>1485</v>
      </c>
      <c r="J1229" s="50">
        <v>1459</v>
      </c>
      <c r="K1229" s="50">
        <v>1442</v>
      </c>
      <c r="L1229" s="50">
        <v>1525</v>
      </c>
      <c r="M1229" s="50">
        <v>1528</v>
      </c>
      <c r="N1229" s="50">
        <v>1500.0190796833508</v>
      </c>
      <c r="O1229" s="306">
        <v>1507.0064917190132</v>
      </c>
      <c r="P1229" s="50">
        <v>1500.6683461427742</v>
      </c>
      <c r="Q1229" s="50">
        <v>1499.1555234400287</v>
      </c>
      <c r="R1229" s="50">
        <v>1599.8165974654437</v>
      </c>
      <c r="S1229" s="50">
        <v>1648.4889154233351</v>
      </c>
      <c r="T1229" s="50">
        <v>1699.1757304831322</v>
      </c>
      <c r="U1229" s="306">
        <v>1505.8519113404839</v>
      </c>
      <c r="V1229" s="50">
        <v>1498.3697780715654</v>
      </c>
      <c r="W1229" s="50">
        <v>1495.7124663819634</v>
      </c>
      <c r="X1229" s="50">
        <v>1594.9194846336111</v>
      </c>
      <c r="Y1229" s="50">
        <v>1642.1837044456674</v>
      </c>
      <c r="Z1229" s="50">
        <v>1691.3798203925833</v>
      </c>
    </row>
    <row r="1230" spans="1:26" x14ac:dyDescent="0.25">
      <c r="A1230" t="str">
        <f t="shared" si="28"/>
        <v>55. Verschaffen van accommodatie</v>
      </c>
      <c r="B1230">
        <v>55</v>
      </c>
      <c r="C1230" s="3" t="s">
        <v>16</v>
      </c>
      <c r="D1230" s="50">
        <v>1078</v>
      </c>
      <c r="E1230" s="50">
        <v>1155</v>
      </c>
      <c r="F1230" s="50">
        <v>1177</v>
      </c>
      <c r="G1230" s="50">
        <v>1311</v>
      </c>
      <c r="H1230" s="50">
        <v>1322</v>
      </c>
      <c r="I1230" s="50">
        <v>1447</v>
      </c>
      <c r="J1230" s="50">
        <v>1348</v>
      </c>
      <c r="K1230" s="50">
        <v>1379</v>
      </c>
      <c r="L1230" s="50">
        <v>1458</v>
      </c>
      <c r="M1230" s="50">
        <v>1490</v>
      </c>
      <c r="N1230" s="50">
        <v>1472.5948655458124</v>
      </c>
      <c r="O1230" s="306">
        <v>1496.0143753807181</v>
      </c>
      <c r="P1230" s="50">
        <v>1522.028631218838</v>
      </c>
      <c r="Q1230" s="50">
        <v>1554.389063766522</v>
      </c>
      <c r="R1230" s="50">
        <v>1523.2296479334705</v>
      </c>
      <c r="S1230" s="50">
        <v>1494.4767734809616</v>
      </c>
      <c r="T1230" s="50">
        <v>1502.0416637305877</v>
      </c>
      <c r="U1230" s="306">
        <v>1494.8682165198873</v>
      </c>
      <c r="V1230" s="50">
        <v>1519.6973456791798</v>
      </c>
      <c r="W1230" s="50">
        <v>1550.8191538050119</v>
      </c>
      <c r="X1230" s="50">
        <v>1518.5669713075745</v>
      </c>
      <c r="Y1230" s="50">
        <v>1488.7606347372557</v>
      </c>
      <c r="Z1230" s="50">
        <v>1495.1502153932383</v>
      </c>
    </row>
    <row r="1231" spans="1:26" x14ac:dyDescent="0.25">
      <c r="A1231" t="str">
        <f t="shared" si="28"/>
        <v>55. Verschaffen van accommodatie</v>
      </c>
      <c r="B1231">
        <v>55</v>
      </c>
      <c r="C1231" s="3" t="s">
        <v>17</v>
      </c>
      <c r="D1231" s="50">
        <v>407</v>
      </c>
      <c r="E1231" s="50">
        <v>467</v>
      </c>
      <c r="F1231" s="50">
        <v>502</v>
      </c>
      <c r="G1231" s="50">
        <v>552</v>
      </c>
      <c r="H1231" s="50">
        <v>665</v>
      </c>
      <c r="I1231" s="50">
        <v>792</v>
      </c>
      <c r="J1231" s="50">
        <v>786</v>
      </c>
      <c r="K1231" s="50">
        <v>867</v>
      </c>
      <c r="L1231" s="50">
        <v>958</v>
      </c>
      <c r="M1231" s="50">
        <v>1082</v>
      </c>
      <c r="N1231" s="50">
        <v>1118.8410796140736</v>
      </c>
      <c r="O1231" s="306">
        <v>1113.9600821136444</v>
      </c>
      <c r="P1231" s="50">
        <v>1120.6072388286289</v>
      </c>
      <c r="Q1231" s="50">
        <v>1112.6546126836427</v>
      </c>
      <c r="R1231" s="50">
        <v>1099.1397583793582</v>
      </c>
      <c r="S1231" s="50">
        <v>1088.4007755865862</v>
      </c>
      <c r="T1231" s="50">
        <v>1106.9092236881017</v>
      </c>
      <c r="U1231" s="306">
        <v>1113.1066309438313</v>
      </c>
      <c r="V1231" s="50">
        <v>1118.8908089284728</v>
      </c>
      <c r="W1231" s="50">
        <v>1110.0992184917186</v>
      </c>
      <c r="X1231" s="50">
        <v>1095.7752405819656</v>
      </c>
      <c r="Y1231" s="50">
        <v>1084.2378137042685</v>
      </c>
      <c r="Z1231" s="50">
        <v>1101.8306643422607</v>
      </c>
    </row>
    <row r="1232" spans="1:26" x14ac:dyDescent="0.25">
      <c r="A1232" t="str">
        <f t="shared" si="28"/>
        <v>55. Verschaffen van accommodatie</v>
      </c>
      <c r="B1232">
        <v>55</v>
      </c>
      <c r="C1232" s="3" t="s">
        <v>156</v>
      </c>
      <c r="D1232" s="50">
        <v>152</v>
      </c>
      <c r="E1232" s="50">
        <v>168</v>
      </c>
      <c r="F1232" s="50">
        <v>190</v>
      </c>
      <c r="G1232" s="50">
        <v>205</v>
      </c>
      <c r="H1232" s="50">
        <v>236</v>
      </c>
      <c r="I1232" s="50">
        <v>303</v>
      </c>
      <c r="J1232" s="50">
        <v>245</v>
      </c>
      <c r="K1232" s="50">
        <v>328</v>
      </c>
      <c r="L1232" s="50">
        <v>472</v>
      </c>
      <c r="M1232" s="50">
        <v>640</v>
      </c>
      <c r="N1232" s="50">
        <v>736.20726810890483</v>
      </c>
      <c r="O1232" s="306">
        <v>892.36353408336947</v>
      </c>
      <c r="P1232" s="50">
        <v>998.2164308506392</v>
      </c>
      <c r="Q1232" s="50">
        <v>1103.851487248872</v>
      </c>
      <c r="R1232" s="50">
        <v>1232.6102059574994</v>
      </c>
      <c r="S1232" s="50">
        <v>1337.0251268448069</v>
      </c>
      <c r="T1232" s="50">
        <v>1447.8166056925591</v>
      </c>
      <c r="U1232" s="306">
        <v>891.67985724944094</v>
      </c>
      <c r="V1232" s="50">
        <v>996.68746649152092</v>
      </c>
      <c r="W1232" s="50">
        <v>1101.3163108813746</v>
      </c>
      <c r="X1232" s="50">
        <v>1228.8371289274166</v>
      </c>
      <c r="Y1232" s="50">
        <v>1331.9112158998651</v>
      </c>
      <c r="Z1232" s="50">
        <v>1441.1739448523094</v>
      </c>
    </row>
    <row r="1233" spans="1:26" x14ac:dyDescent="0.25">
      <c r="A1233" t="str">
        <f t="shared" si="28"/>
        <v>55. Verschaffen van accommodatie</v>
      </c>
      <c r="B1233">
        <v>55</v>
      </c>
      <c r="C1233" s="3" t="s">
        <v>6</v>
      </c>
      <c r="D1233" s="50">
        <v>1637</v>
      </c>
      <c r="E1233" s="50">
        <v>1790</v>
      </c>
      <c r="F1233" s="50">
        <v>1869</v>
      </c>
      <c r="G1233" s="50">
        <v>2068</v>
      </c>
      <c r="H1233" s="50">
        <v>2223</v>
      </c>
      <c r="I1233" s="50">
        <v>2542</v>
      </c>
      <c r="J1233" s="50">
        <v>2379</v>
      </c>
      <c r="K1233" s="50">
        <v>2574</v>
      </c>
      <c r="L1233" s="50">
        <v>2888</v>
      </c>
      <c r="M1233" s="50">
        <v>3212</v>
      </c>
      <c r="N1233" s="50">
        <v>3327.6432132687905</v>
      </c>
      <c r="O1233" s="306">
        <v>3502.3379915777318</v>
      </c>
      <c r="P1233" s="50">
        <v>3640.8523008981056</v>
      </c>
      <c r="Q1233" s="50">
        <v>3770.8951636990369</v>
      </c>
      <c r="R1233" s="50">
        <v>3854.9796122703283</v>
      </c>
      <c r="S1233" s="50">
        <v>3919.9026759123549</v>
      </c>
      <c r="T1233" s="50">
        <v>4056.7674931112488</v>
      </c>
      <c r="U1233" s="306">
        <v>3499.6547047131594</v>
      </c>
      <c r="V1233" s="50">
        <v>3635.2756210991733</v>
      </c>
      <c r="W1233" s="50">
        <v>3762.2346831781051</v>
      </c>
      <c r="X1233" s="50">
        <v>3843.1793408169569</v>
      </c>
      <c r="Y1233" s="50">
        <v>3904.9096643413895</v>
      </c>
      <c r="Z1233" s="50">
        <v>4038.1548245878084</v>
      </c>
    </row>
    <row r="1234" spans="1:26" x14ac:dyDescent="0.25">
      <c r="A1234" t="str">
        <f t="shared" si="28"/>
        <v>55. Verschaffen van accommodatie</v>
      </c>
      <c r="B1234">
        <v>55</v>
      </c>
      <c r="C1234" s="3" t="s">
        <v>157</v>
      </c>
      <c r="D1234" s="207">
        <v>1.025159714360671</v>
      </c>
      <c r="E1234" s="206"/>
      <c r="F1234" s="206"/>
      <c r="G1234" s="206"/>
      <c r="H1234" s="206"/>
      <c r="I1234" s="206"/>
      <c r="J1234" s="206"/>
      <c r="K1234" s="206"/>
      <c r="L1234" s="206"/>
      <c r="M1234" s="206"/>
      <c r="N1234" s="206"/>
      <c r="O1234" s="308"/>
      <c r="P1234" s="206"/>
      <c r="Q1234" s="206"/>
      <c r="R1234" s="206"/>
      <c r="S1234" s="206"/>
      <c r="T1234" s="206"/>
      <c r="U1234" s="308"/>
      <c r="V1234" s="206"/>
      <c r="W1234" s="206"/>
      <c r="X1234" s="206"/>
      <c r="Y1234" s="206"/>
      <c r="Z1234" s="206"/>
    </row>
    <row r="1235" spans="1:26" x14ac:dyDescent="0.25">
      <c r="A1235" t="str">
        <f t="shared" si="28"/>
        <v>55. Verschaffen van accommodatie</v>
      </c>
      <c r="B1235">
        <v>55</v>
      </c>
      <c r="C1235" s="3" t="s">
        <v>158</v>
      </c>
      <c r="D1235" s="206"/>
      <c r="E1235" s="207">
        <v>-6.373381741453521E-4</v>
      </c>
      <c r="F1235" s="207">
        <v>1.849052170790455E-2</v>
      </c>
      <c r="G1235" s="207">
        <v>-2.7751681741308487E-2</v>
      </c>
      <c r="H1235" s="207">
        <v>4.7123787269472972E-3</v>
      </c>
      <c r="I1235" s="207">
        <v>-8.1269776320574971E-3</v>
      </c>
      <c r="J1235" s="207">
        <v>6.023272008958952E-2</v>
      </c>
      <c r="K1235" s="207">
        <v>2.1007519743336422E-2</v>
      </c>
      <c r="L1235" s="207">
        <v>-3.9357280394250571E-2</v>
      </c>
      <c r="M1235" s="207">
        <v>-1.0716678792256795E-2</v>
      </c>
      <c r="N1235" s="207">
        <v>-4.0010931211831302E-4</v>
      </c>
      <c r="O1235" s="307">
        <v>2.4382052077657201E-3</v>
      </c>
      <c r="P1235" s="207">
        <v>2.4382052077659422E-3</v>
      </c>
      <c r="Q1235" s="207">
        <v>2.4382052077656091E-3</v>
      </c>
      <c r="R1235" s="207">
        <v>2.4382052077657201E-3</v>
      </c>
      <c r="S1235" s="207">
        <v>2.4382052077657201E-3</v>
      </c>
      <c r="T1235" s="207">
        <v>2.4382052077658312E-3</v>
      </c>
      <c r="U1235" s="307">
        <v>2.8290459538905521E-3</v>
      </c>
      <c r="V1235" s="207">
        <v>2.8290459538902191E-3</v>
      </c>
      <c r="W1235" s="207">
        <v>2.8290459538905521E-3</v>
      </c>
      <c r="X1235" s="207">
        <v>2.8290459538905521E-3</v>
      </c>
      <c r="Y1235" s="207">
        <v>2.8290459538904411E-3</v>
      </c>
      <c r="Z1235" s="207">
        <v>2.8290459538904411E-3</v>
      </c>
    </row>
    <row r="1236" spans="1:26" x14ac:dyDescent="0.25">
      <c r="A1236" t="str">
        <f t="shared" si="28"/>
        <v>55. Verschaffen van accommodatie</v>
      </c>
      <c r="B1236">
        <v>55</v>
      </c>
      <c r="C1236" s="3" t="s">
        <v>159</v>
      </c>
      <c r="D1236" s="208"/>
      <c r="E1236" s="50">
        <v>87.156751104230764</v>
      </c>
      <c r="F1236" s="50">
        <v>71.084810674102428</v>
      </c>
      <c r="G1236" s="50">
        <v>63.137560812722064</v>
      </c>
      <c r="H1236" s="50">
        <v>83.648395651208048</v>
      </c>
      <c r="I1236" s="50">
        <v>75.949597421517907</v>
      </c>
      <c r="J1236" s="50">
        <v>90.310836614725105</v>
      </c>
      <c r="K1236" s="50">
        <v>45.655366705693197</v>
      </c>
      <c r="L1236" s="50">
        <v>47.01602193399858</v>
      </c>
      <c r="M1236" s="50">
        <v>89.294958717553044</v>
      </c>
      <c r="N1236" s="50">
        <v>102.40970640670821</v>
      </c>
      <c r="O1236" s="306">
        <v>81.052630649163035</v>
      </c>
      <c r="P1236" s="50">
        <v>81.82234395120183</v>
      </c>
      <c r="Q1236" s="50">
        <v>83.711846506069463</v>
      </c>
      <c r="R1236" s="50">
        <v>85.619373222838817</v>
      </c>
      <c r="S1236" s="50">
        <v>87.892175023245272</v>
      </c>
      <c r="T1236" s="50">
        <v>90.348037242682537</v>
      </c>
      <c r="U1236" s="306">
        <v>81.098224867037203</v>
      </c>
      <c r="V1236" s="50">
        <v>81.805648387263858</v>
      </c>
      <c r="W1236" s="50">
        <v>83.630643353489205</v>
      </c>
      <c r="X1236" s="50">
        <v>85.470786775076178</v>
      </c>
      <c r="Y1236" s="50">
        <v>87.672423294294845</v>
      </c>
      <c r="Z1236" s="50">
        <v>90.053098937874566</v>
      </c>
    </row>
    <row r="1237" spans="1:26" x14ac:dyDescent="0.25">
      <c r="A1237" t="str">
        <f t="shared" si="28"/>
        <v>55. Verschaffen van accommodatie</v>
      </c>
      <c r="B1237">
        <v>55</v>
      </c>
      <c r="C1237" s="3" t="s">
        <v>160</v>
      </c>
      <c r="D1237" s="208"/>
      <c r="E1237" s="50">
        <v>546.64389135794602</v>
      </c>
      <c r="F1237" s="50">
        <v>570.7974180313422</v>
      </c>
      <c r="G1237" s="50">
        <v>473.60773667785094</v>
      </c>
      <c r="H1237" s="50">
        <v>527.44156228793599</v>
      </c>
      <c r="I1237" s="50">
        <v>551.11200608606941</v>
      </c>
      <c r="J1237" s="50">
        <v>598.05553021642072</v>
      </c>
      <c r="K1237" s="50">
        <v>453.89281999489725</v>
      </c>
      <c r="L1237" s="50">
        <v>361.18659617999856</v>
      </c>
      <c r="M1237" s="50">
        <v>483.98619859284133</v>
      </c>
      <c r="N1237" s="50">
        <v>510.14670073032136</v>
      </c>
      <c r="O1237" s="306">
        <v>544.45178983521475</v>
      </c>
      <c r="P1237" s="50">
        <v>549.62215607254211</v>
      </c>
      <c r="Q1237" s="50">
        <v>562.314440575297</v>
      </c>
      <c r="R1237" s="50">
        <v>575.12779810343159</v>
      </c>
      <c r="S1237" s="50">
        <v>590.39480422354416</v>
      </c>
      <c r="T1237" s="50">
        <v>606.8914752168514</v>
      </c>
      <c r="U1237" s="306">
        <v>544.87774133706591</v>
      </c>
      <c r="V1237" s="50">
        <v>549.6307347657355</v>
      </c>
      <c r="W1237" s="50">
        <v>561.89239815946257</v>
      </c>
      <c r="X1237" s="50">
        <v>574.25584005889311</v>
      </c>
      <c r="Y1237" s="50">
        <v>589.04805944228747</v>
      </c>
      <c r="Z1237" s="50">
        <v>605.04319582975631</v>
      </c>
    </row>
    <row r="1238" spans="1:26" x14ac:dyDescent="0.25">
      <c r="A1238" t="str">
        <f t="shared" si="28"/>
        <v>55. Verschaffen van accommodatie</v>
      </c>
      <c r="B1238">
        <v>55</v>
      </c>
      <c r="C1238" s="3" t="s">
        <v>161</v>
      </c>
      <c r="D1238" s="208"/>
      <c r="E1238" s="50">
        <v>629.2475145819559</v>
      </c>
      <c r="F1238" s="50">
        <v>690.35656802455037</v>
      </c>
      <c r="G1238" s="50">
        <v>595.65202926505197</v>
      </c>
      <c r="H1238" s="50">
        <v>689.73830681493837</v>
      </c>
      <c r="I1238" s="50">
        <v>644.3520247238107</v>
      </c>
      <c r="J1238" s="50">
        <v>755.3100216591597</v>
      </c>
      <c r="K1238" s="50">
        <v>604.7169123100706</v>
      </c>
      <c r="L1238" s="50">
        <v>491.86263785001029</v>
      </c>
      <c r="M1238" s="50">
        <v>592.36403648186592</v>
      </c>
      <c r="N1238" s="50">
        <v>624.44541120259498</v>
      </c>
      <c r="O1238" s="306">
        <v>678.07286071261535</v>
      </c>
      <c r="P1238" s="50">
        <v>684.51215449570225</v>
      </c>
      <c r="Q1238" s="50">
        <v>700.31941938570492</v>
      </c>
      <c r="R1238" s="50">
        <v>716.27747142382111</v>
      </c>
      <c r="S1238" s="50">
        <v>735.29135420950342</v>
      </c>
      <c r="T1238" s="50">
        <v>755.83669008956792</v>
      </c>
      <c r="U1238" s="306">
        <v>678.73362033926833</v>
      </c>
      <c r="V1238" s="50">
        <v>684.65424471524909</v>
      </c>
      <c r="W1238" s="50">
        <v>699.928135636511</v>
      </c>
      <c r="X1238" s="50">
        <v>715.32880819777768</v>
      </c>
      <c r="Y1238" s="50">
        <v>733.75491712692383</v>
      </c>
      <c r="Z1238" s="50">
        <v>753.67945432942861</v>
      </c>
    </row>
    <row r="1239" spans="1:26" x14ac:dyDescent="0.25">
      <c r="A1239" t="str">
        <f t="shared" si="28"/>
        <v>55. Verschaffen van accommodatie</v>
      </c>
      <c r="B1239">
        <v>55</v>
      </c>
      <c r="C1239" s="3" t="s">
        <v>162</v>
      </c>
      <c r="D1239" s="208"/>
      <c r="E1239" s="50">
        <v>496.81556703894438</v>
      </c>
      <c r="F1239" s="50">
        <v>521.09045993914049</v>
      </c>
      <c r="G1239" s="50">
        <v>440.28280265888378</v>
      </c>
      <c r="H1239" s="50">
        <v>543.7752256702928</v>
      </c>
      <c r="I1239" s="50">
        <v>515.71499012006007</v>
      </c>
      <c r="J1239" s="50">
        <v>651.42665991780473</v>
      </c>
      <c r="K1239" s="50">
        <v>515.83633275283773</v>
      </c>
      <c r="L1239" s="50">
        <v>403.93487268846366</v>
      </c>
      <c r="M1239" s="50">
        <v>472.61719255161563</v>
      </c>
      <c r="N1239" s="50">
        <v>487.70348728308517</v>
      </c>
      <c r="O1239" s="306">
        <v>502.94053145484833</v>
      </c>
      <c r="P1239" s="50">
        <v>514.74131604423417</v>
      </c>
      <c r="Q1239" s="50">
        <v>535.53310838293078</v>
      </c>
      <c r="R1239" s="50">
        <v>556.83293770130433</v>
      </c>
      <c r="S1239" s="50">
        <v>575.87187241105278</v>
      </c>
      <c r="T1239" s="50">
        <v>588.50901507233345</v>
      </c>
      <c r="U1239" s="306">
        <v>503.53710388341602</v>
      </c>
      <c r="V1239" s="50">
        <v>514.95705367339178</v>
      </c>
      <c r="W1239" s="50">
        <v>535.34709407844798</v>
      </c>
      <c r="X1239" s="50">
        <v>556.21306032382222</v>
      </c>
      <c r="Y1239" s="50">
        <v>574.79009226588551</v>
      </c>
      <c r="Z1239" s="50">
        <v>586.95346168903029</v>
      </c>
    </row>
    <row r="1240" spans="1:26" x14ac:dyDescent="0.25">
      <c r="A1240" t="str">
        <f t="shared" si="28"/>
        <v>55. Verschaffen van accommodatie</v>
      </c>
      <c r="B1240">
        <v>55</v>
      </c>
      <c r="C1240" s="3" t="s">
        <v>163</v>
      </c>
      <c r="D1240" s="208"/>
      <c r="E1240" s="50">
        <v>347.68494170664297</v>
      </c>
      <c r="F1240" s="50">
        <v>393.26607802226619</v>
      </c>
      <c r="G1240" s="50">
        <v>333.72307587862059</v>
      </c>
      <c r="H1240" s="50">
        <v>425.52155404293592</v>
      </c>
      <c r="I1240" s="50">
        <v>404.4536084294075</v>
      </c>
      <c r="J1240" s="50">
        <v>545.44128973979707</v>
      </c>
      <c r="K1240" s="50">
        <v>430.16144667216929</v>
      </c>
      <c r="L1240" s="50">
        <v>321.63565302178893</v>
      </c>
      <c r="M1240" s="50">
        <v>394.53154518241018</v>
      </c>
      <c r="N1240" s="50">
        <v>413.47819137866492</v>
      </c>
      <c r="O1240" s="306">
        <v>417.58775755334199</v>
      </c>
      <c r="P1240" s="50">
        <v>431.62296088841521</v>
      </c>
      <c r="Q1240" s="50">
        <v>425.5698616396806</v>
      </c>
      <c r="R1240" s="50">
        <v>425.18318287907891</v>
      </c>
      <c r="S1240" s="50">
        <v>417.75540723322473</v>
      </c>
      <c r="T1240" s="50">
        <v>427.09611056106087</v>
      </c>
      <c r="U1240" s="306">
        <v>418.19932320432076</v>
      </c>
      <c r="V1240" s="50">
        <v>431.92391277273344</v>
      </c>
      <c r="W1240" s="50">
        <v>425.54031884482941</v>
      </c>
      <c r="X1240" s="50">
        <v>424.82793901272072</v>
      </c>
      <c r="Y1240" s="50">
        <v>417.08657694390689</v>
      </c>
      <c r="Z1240" s="50">
        <v>426.08563349353119</v>
      </c>
    </row>
    <row r="1241" spans="1:26" x14ac:dyDescent="0.25">
      <c r="A1241" t="str">
        <f t="shared" si="28"/>
        <v>55. Verschaffen van accommodatie</v>
      </c>
      <c r="B1241">
        <v>55</v>
      </c>
      <c r="C1241" s="3" t="s">
        <v>164</v>
      </c>
      <c r="D1241" s="208"/>
      <c r="E1241" s="50">
        <v>330.60219633815728</v>
      </c>
      <c r="F1241" s="50">
        <v>351.88738559591786</v>
      </c>
      <c r="G1241" s="50">
        <v>276.50358339429226</v>
      </c>
      <c r="H1241" s="50">
        <v>332.0193034173775</v>
      </c>
      <c r="I1241" s="50">
        <v>321.54911465952659</v>
      </c>
      <c r="J1241" s="50">
        <v>449.5154416760123</v>
      </c>
      <c r="K1241" s="50">
        <v>366.61139076740415</v>
      </c>
      <c r="L1241" s="50">
        <v>275.73185589638535</v>
      </c>
      <c r="M1241" s="50">
        <v>347.36412219248683</v>
      </c>
      <c r="N1241" s="50">
        <v>371.92579891723591</v>
      </c>
      <c r="O1241" s="306">
        <v>384.56983953132612</v>
      </c>
      <c r="P1241" s="50">
        <v>370.80297617554089</v>
      </c>
      <c r="Q1241" s="50">
        <v>374.56465482453893</v>
      </c>
      <c r="R1241" s="50">
        <v>369.60371986881398</v>
      </c>
      <c r="S1241" s="50">
        <v>374.31457788627478</v>
      </c>
      <c r="T1241" s="50">
        <v>374.0143237445335</v>
      </c>
      <c r="U1241" s="306">
        <v>385.22914675892969</v>
      </c>
      <c r="V1241" s="50">
        <v>371.15410683862564</v>
      </c>
      <c r="W1241" s="50">
        <v>374.63210628463298</v>
      </c>
      <c r="X1241" s="50">
        <v>369.38705818402752</v>
      </c>
      <c r="Y1241" s="50">
        <v>373.80854483293388</v>
      </c>
      <c r="Z1241" s="50">
        <v>373.22253604866324</v>
      </c>
    </row>
    <row r="1242" spans="1:26" x14ac:dyDescent="0.25">
      <c r="A1242" t="str">
        <f t="shared" si="28"/>
        <v>55. Verschaffen van accommodatie</v>
      </c>
      <c r="B1242">
        <v>55</v>
      </c>
      <c r="C1242" s="3" t="s">
        <v>165</v>
      </c>
      <c r="D1242" s="208"/>
      <c r="E1242" s="50">
        <v>278.85213675385745</v>
      </c>
      <c r="F1242" s="50">
        <v>322.03818899557683</v>
      </c>
      <c r="G1242" s="50">
        <v>255.18945469922639</v>
      </c>
      <c r="H1242" s="50">
        <v>320.42485171907384</v>
      </c>
      <c r="I1242" s="50">
        <v>295.66727103369357</v>
      </c>
      <c r="J1242" s="50">
        <v>409.20420414746059</v>
      </c>
      <c r="K1242" s="50">
        <v>310.12254723373405</v>
      </c>
      <c r="L1242" s="50">
        <v>214.09631297512462</v>
      </c>
      <c r="M1242" s="50">
        <v>264.51220923363149</v>
      </c>
      <c r="N1242" s="50">
        <v>308.81383549590504</v>
      </c>
      <c r="O1242" s="306">
        <v>322.92017213812528</v>
      </c>
      <c r="P1242" s="50">
        <v>332.77477172576749</v>
      </c>
      <c r="Q1242" s="50">
        <v>339.8826502060802</v>
      </c>
      <c r="R1242" s="50">
        <v>351.91350481636891</v>
      </c>
      <c r="S1242" s="50">
        <v>349.33994515952088</v>
      </c>
      <c r="T1242" s="50">
        <v>356.71897196890262</v>
      </c>
      <c r="U1242" s="306">
        <v>323.54594189454616</v>
      </c>
      <c r="V1242" s="50">
        <v>333.16419152634228</v>
      </c>
      <c r="W1242" s="50">
        <v>340.01968482664518</v>
      </c>
      <c r="X1242" s="50">
        <v>351.78566577982031</v>
      </c>
      <c r="Y1242" s="50">
        <v>348.94549437455811</v>
      </c>
      <c r="Z1242" s="50">
        <v>356.04320063268034</v>
      </c>
    </row>
    <row r="1243" spans="1:26" x14ac:dyDescent="0.25">
      <c r="A1243" t="str">
        <f t="shared" si="28"/>
        <v>55. Verschaffen van accommodatie</v>
      </c>
      <c r="B1243">
        <v>55</v>
      </c>
      <c r="C1243" s="3" t="s">
        <v>166</v>
      </c>
      <c r="D1243" s="206"/>
      <c r="E1243" s="50">
        <v>234.54526419022227</v>
      </c>
      <c r="F1243" s="50">
        <v>259.59810285098246</v>
      </c>
      <c r="G1243" s="50">
        <v>194.0092610920004</v>
      </c>
      <c r="H1243" s="50">
        <v>257.00978778995977</v>
      </c>
      <c r="I1243" s="50">
        <v>246.16723407246613</v>
      </c>
      <c r="J1243" s="50">
        <v>342.96616075839762</v>
      </c>
      <c r="K1243" s="50">
        <v>279.73179871939726</v>
      </c>
      <c r="L1243" s="50">
        <v>189.42637338554121</v>
      </c>
      <c r="M1243" s="50">
        <v>244.00647320791592</v>
      </c>
      <c r="N1243" s="50">
        <v>260.25020410774704</v>
      </c>
      <c r="O1243" s="306">
        <v>259.74199691113256</v>
      </c>
      <c r="P1243" s="50">
        <v>260.95193109128138</v>
      </c>
      <c r="Q1243" s="50">
        <v>259.85442332555749</v>
      </c>
      <c r="R1243" s="50">
        <v>259.59246426443252</v>
      </c>
      <c r="S1243" s="50">
        <v>277.02284813934961</v>
      </c>
      <c r="T1243" s="50">
        <v>285.45090431003865</v>
      </c>
      <c r="U1243" s="306">
        <v>260.32826548743748</v>
      </c>
      <c r="V1243" s="50">
        <v>261.3405532434715</v>
      </c>
      <c r="W1243" s="50">
        <v>260.04202924306088</v>
      </c>
      <c r="X1243" s="50">
        <v>259.58085288045118</v>
      </c>
      <c r="Y1243" s="50">
        <v>276.79822786949705</v>
      </c>
      <c r="Z1243" s="50">
        <v>285.00093177502799</v>
      </c>
    </row>
    <row r="1244" spans="1:26" x14ac:dyDescent="0.25">
      <c r="A1244" t="str">
        <f t="shared" si="28"/>
        <v>55. Verschaffen van accommodatie</v>
      </c>
      <c r="B1244">
        <v>55</v>
      </c>
      <c r="C1244" s="3" t="s">
        <v>167</v>
      </c>
      <c r="D1244" s="206"/>
      <c r="E1244" s="50">
        <v>167.38060981334138</v>
      </c>
      <c r="F1244" s="50">
        <v>201.42904582091913</v>
      </c>
      <c r="G1244" s="50">
        <v>150.83871609111765</v>
      </c>
      <c r="H1244" s="50">
        <v>210.57190136687842</v>
      </c>
      <c r="I1244" s="50">
        <v>195.3650845524447</v>
      </c>
      <c r="J1244" s="50">
        <v>312.75406002182194</v>
      </c>
      <c r="K1244" s="50">
        <v>238.48066553063572</v>
      </c>
      <c r="L1244" s="50">
        <v>160.72195379034667</v>
      </c>
      <c r="M1244" s="50">
        <v>211.68737249924968</v>
      </c>
      <c r="N1244" s="50">
        <v>231.70514876126506</v>
      </c>
      <c r="O1244" s="306">
        <v>233.17821919171661</v>
      </c>
      <c r="P1244" s="50">
        <v>236.8865844219747</v>
      </c>
      <c r="Q1244" s="50">
        <v>241.00581503444968</v>
      </c>
      <c r="R1244" s="50">
        <v>246.1299317961539</v>
      </c>
      <c r="S1244" s="50">
        <v>241.19599017717908</v>
      </c>
      <c r="T1244" s="50">
        <v>236.64311265577487</v>
      </c>
      <c r="U1244" s="306">
        <v>233.75376926770613</v>
      </c>
      <c r="V1244" s="50">
        <v>237.28935116210724</v>
      </c>
      <c r="W1244" s="50">
        <v>241.23062697693828</v>
      </c>
      <c r="X1244" s="50">
        <v>246.17077726949222</v>
      </c>
      <c r="Y1244" s="50">
        <v>241.05119590853735</v>
      </c>
      <c r="Z1244" s="50">
        <v>236.31985826477106</v>
      </c>
    </row>
    <row r="1245" spans="1:26" x14ac:dyDescent="0.25">
      <c r="A1245" t="str">
        <f t="shared" si="28"/>
        <v>55. Verschaffen van accommodatie</v>
      </c>
      <c r="B1245">
        <v>55</v>
      </c>
      <c r="C1245" s="3" t="s">
        <v>168</v>
      </c>
      <c r="D1245" s="206"/>
      <c r="E1245" s="50">
        <v>93.008766487564372</v>
      </c>
      <c r="F1245" s="50">
        <v>115.65284311944448</v>
      </c>
      <c r="G1245" s="50">
        <v>101.10702895620625</v>
      </c>
      <c r="H1245" s="50">
        <v>129.09761154546095</v>
      </c>
      <c r="I1245" s="50">
        <v>146.98703033599287</v>
      </c>
      <c r="J1245" s="50">
        <v>229.19911822878709</v>
      </c>
      <c r="K1245" s="50">
        <v>196.63175380035347</v>
      </c>
      <c r="L1245" s="50">
        <v>164.55904976278131</v>
      </c>
      <c r="M1245" s="50">
        <v>209.26880322368871</v>
      </c>
      <c r="N1245" s="50">
        <v>247.51831636960921</v>
      </c>
      <c r="O1245" s="306">
        <v>259.12170450022461</v>
      </c>
      <c r="P1245" s="50">
        <v>257.99127372232675</v>
      </c>
      <c r="Q1245" s="50">
        <v>259.53074399156333</v>
      </c>
      <c r="R1245" s="50">
        <v>257.68892920706105</v>
      </c>
      <c r="S1245" s="50">
        <v>254.5589117745528</v>
      </c>
      <c r="T1245" s="50">
        <v>252.07178149612096</v>
      </c>
      <c r="U1245" s="306">
        <v>259.5589931825761</v>
      </c>
      <c r="V1245" s="50">
        <v>258.22866329889052</v>
      </c>
      <c r="W1245" s="50">
        <v>259.57052984404868</v>
      </c>
      <c r="X1245" s="50">
        <v>257.53097623467943</v>
      </c>
      <c r="Y1245" s="50">
        <v>254.20796874740739</v>
      </c>
      <c r="Z1245" s="50">
        <v>251.53141087081818</v>
      </c>
    </row>
    <row r="1246" spans="1:26" x14ac:dyDescent="0.25">
      <c r="A1246" t="str">
        <f t="shared" si="28"/>
        <v>55. Verschaffen van accommodatie</v>
      </c>
      <c r="B1246">
        <v>55</v>
      </c>
      <c r="C1246" s="3" t="s">
        <v>169</v>
      </c>
      <c r="D1246" s="206"/>
      <c r="E1246" s="50">
        <v>48.794602846863981</v>
      </c>
      <c r="F1246" s="50">
        <v>57.144357290928781</v>
      </c>
      <c r="G1246" s="50">
        <v>55.841528280818977</v>
      </c>
      <c r="H1246" s="50">
        <v>66.905202383191863</v>
      </c>
      <c r="I1246" s="50">
        <v>73.992486350168917</v>
      </c>
      <c r="J1246" s="50">
        <v>115.71181622364711</v>
      </c>
      <c r="K1246" s="50">
        <v>83.952185567951958</v>
      </c>
      <c r="L1246" s="50">
        <v>92.593475621354074</v>
      </c>
      <c r="M1246" s="50">
        <v>146.76263375272376</v>
      </c>
      <c r="N1246" s="50">
        <v>205.60278582691407</v>
      </c>
      <c r="O1246" s="306">
        <v>238.59937726186246</v>
      </c>
      <c r="P1246" s="50">
        <v>289.20847802875898</v>
      </c>
      <c r="Q1246" s="50">
        <v>323.51462569137408</v>
      </c>
      <c r="R1246" s="50">
        <v>357.75017288772654</v>
      </c>
      <c r="S1246" s="50">
        <v>399.47992948172043</v>
      </c>
      <c r="T1246" s="50">
        <v>433.32003970577892</v>
      </c>
      <c r="U1246" s="306">
        <v>238.88711705983266</v>
      </c>
      <c r="V1246" s="50">
        <v>289.33540820074035</v>
      </c>
      <c r="W1246" s="50">
        <v>323.4086456269639</v>
      </c>
      <c r="X1246" s="50">
        <v>357.358980105184</v>
      </c>
      <c r="Y1246" s="50">
        <v>398.73738250316745</v>
      </c>
      <c r="Z1246" s="50">
        <v>432.18322384031143</v>
      </c>
    </row>
    <row r="1247" spans="1:26" x14ac:dyDescent="0.25">
      <c r="A1247" t="str">
        <f t="shared" si="28"/>
        <v>55. Verschaffen van accommodatie</v>
      </c>
      <c r="B1247">
        <v>55</v>
      </c>
      <c r="C1247" s="3" t="s">
        <v>26</v>
      </c>
      <c r="D1247" s="208"/>
      <c r="E1247" s="50">
        <v>309.18397914776972</v>
      </c>
      <c r="F1247" s="50">
        <v>374.22624623129241</v>
      </c>
      <c r="G1247" s="50">
        <v>307.78727332814287</v>
      </c>
      <c r="H1247" s="50">
        <v>406.57471529553123</v>
      </c>
      <c r="I1247" s="50">
        <v>416.34460123860646</v>
      </c>
      <c r="J1247" s="50">
        <v>657.6649944742561</v>
      </c>
      <c r="K1247" s="50">
        <v>519.06460489894107</v>
      </c>
      <c r="L1247" s="50">
        <v>417.87447917448208</v>
      </c>
      <c r="M1247" s="50">
        <v>567.71880947566217</v>
      </c>
      <c r="N1247" s="50">
        <v>684.82625095778837</v>
      </c>
      <c r="O1247" s="306">
        <v>730.89930095380373</v>
      </c>
      <c r="P1247" s="50">
        <v>784.08633617306043</v>
      </c>
      <c r="Q1247" s="50">
        <v>824.05118471738706</v>
      </c>
      <c r="R1247" s="50">
        <v>861.56903389094145</v>
      </c>
      <c r="S1247" s="50">
        <v>895.23483143345231</v>
      </c>
      <c r="T1247" s="50">
        <v>922.03493385767479</v>
      </c>
      <c r="U1247" s="306">
        <v>732.1998795101149</v>
      </c>
      <c r="V1247" s="50">
        <v>784.85342266173802</v>
      </c>
      <c r="W1247" s="50">
        <v>824.20980244795089</v>
      </c>
      <c r="X1247" s="50">
        <v>861.06073360935557</v>
      </c>
      <c r="Y1247" s="50">
        <v>893.9965471591122</v>
      </c>
      <c r="Z1247" s="50">
        <v>920.03449297590066</v>
      </c>
    </row>
    <row r="1248" spans="1:26" x14ac:dyDescent="0.25">
      <c r="A1248" t="str">
        <f t="shared" si="28"/>
        <v>55. Verschaffen van accommodatie</v>
      </c>
      <c r="B1248">
        <v>55</v>
      </c>
      <c r="C1248" s="3" t="s">
        <v>19</v>
      </c>
      <c r="D1248" s="208"/>
      <c r="E1248" s="50">
        <v>3260.7322422197271</v>
      </c>
      <c r="F1248" s="50">
        <v>3554.345258365172</v>
      </c>
      <c r="G1248" s="50">
        <v>2939.8927778067914</v>
      </c>
      <c r="H1248" s="50">
        <v>3586.1537026892538</v>
      </c>
      <c r="I1248" s="50">
        <v>3471.3104477851584</v>
      </c>
      <c r="J1248" s="50">
        <v>4499.8951392040344</v>
      </c>
      <c r="K1248" s="50">
        <v>3525.7932200551445</v>
      </c>
      <c r="L1248" s="50">
        <v>2722.7648031057934</v>
      </c>
      <c r="M1248" s="50">
        <v>3456.3955456359822</v>
      </c>
      <c r="N1248" s="50">
        <v>3763.9995864800512</v>
      </c>
      <c r="O1248" s="306">
        <v>3922.2368797395711</v>
      </c>
      <c r="P1248" s="50">
        <v>4010.9369466177463</v>
      </c>
      <c r="Q1248" s="50">
        <v>4105.801589563247</v>
      </c>
      <c r="R1248" s="50">
        <v>4201.7194861710323</v>
      </c>
      <c r="S1248" s="50">
        <v>4303.117815719168</v>
      </c>
      <c r="T1248" s="50">
        <v>4406.900462063646</v>
      </c>
      <c r="U1248" s="306">
        <v>3927.7492472821364</v>
      </c>
      <c r="V1248" s="50">
        <v>4013.4838685845511</v>
      </c>
      <c r="W1248" s="50">
        <v>4105.2422128750295</v>
      </c>
      <c r="X1248" s="50">
        <v>4197.9107448219438</v>
      </c>
      <c r="Y1248" s="50">
        <v>4295.9008833094003</v>
      </c>
      <c r="Z1248" s="50">
        <v>4396.1160057118932</v>
      </c>
    </row>
    <row r="1249" spans="1:26" x14ac:dyDescent="0.25">
      <c r="A1249" t="str">
        <f t="shared" si="28"/>
        <v>55. Verschaffen van accommodatie</v>
      </c>
      <c r="B1249">
        <v>55</v>
      </c>
      <c r="C1249" s="3" t="s">
        <v>20</v>
      </c>
      <c r="D1249" s="208"/>
      <c r="E1249" s="207">
        <v>9.4820413385827196E-2</v>
      </c>
      <c r="F1249" s="207">
        <v>0.10528697102526796</v>
      </c>
      <c r="G1249" s="207">
        <v>0.10469336693216318</v>
      </c>
      <c r="H1249" s="207">
        <v>0.11337347726915363</v>
      </c>
      <c r="I1249" s="207">
        <v>0.11993873999493528</v>
      </c>
      <c r="J1249" s="207">
        <v>0.14615118222301229</v>
      </c>
      <c r="K1249" s="207">
        <v>0.14721924188475885</v>
      </c>
      <c r="L1249" s="207">
        <v>0.15347432091740812</v>
      </c>
      <c r="M1249" s="207">
        <v>0.16425168994111783</v>
      </c>
      <c r="N1249" s="207">
        <v>0.18194110685283357</v>
      </c>
      <c r="O1249" s="307">
        <v>0.18634756731019622</v>
      </c>
      <c r="P1249" s="207">
        <v>0.19548707611428479</v>
      </c>
      <c r="Q1249" s="207">
        <v>0.20070409315737178</v>
      </c>
      <c r="R1249" s="207">
        <v>0.20505153585968613</v>
      </c>
      <c r="S1249" s="207">
        <v>0.20804330017718425</v>
      </c>
      <c r="T1249" s="207">
        <v>0.20922526882440814</v>
      </c>
      <c r="U1249" s="307">
        <v>0.1864171650002279</v>
      </c>
      <c r="V1249" s="207">
        <v>0.1955541490536836</v>
      </c>
      <c r="W1249" s="207">
        <v>0.20077007876978128</v>
      </c>
      <c r="X1249" s="207">
        <v>0.20511649388245337</v>
      </c>
      <c r="Y1249" s="207">
        <v>0.20810455628352648</v>
      </c>
      <c r="Z1249" s="207">
        <v>0.20928348837485083</v>
      </c>
    </row>
    <row r="1250" spans="1:26" x14ac:dyDescent="0.25">
      <c r="A1250" t="str">
        <f t="shared" si="28"/>
        <v>55. Verschaffen van accommodatie</v>
      </c>
      <c r="B1250">
        <v>55</v>
      </c>
      <c r="C1250" s="3" t="s">
        <v>29</v>
      </c>
      <c r="D1250" s="208"/>
      <c r="E1250" s="50">
        <v>3260.7322422197271</v>
      </c>
      <c r="F1250" s="50">
        <v>3414.345258365172</v>
      </c>
      <c r="G1250" s="50">
        <v>2939.8927778067914</v>
      </c>
      <c r="H1250" s="50">
        <v>3586.1537026892538</v>
      </c>
      <c r="I1250" s="50">
        <v>3471.3104477851584</v>
      </c>
      <c r="J1250" s="50">
        <v>3224.8951392040344</v>
      </c>
      <c r="K1250" s="50">
        <v>3321.7932200551445</v>
      </c>
      <c r="L1250" s="50">
        <v>2722.7648031057934</v>
      </c>
      <c r="M1250" s="50">
        <v>3456.3955456359822</v>
      </c>
      <c r="N1250" s="50">
        <v>3763.9995864800512</v>
      </c>
      <c r="O1250" s="306">
        <v>3922.2368797395711</v>
      </c>
      <c r="P1250" s="50">
        <v>4010.9369466177463</v>
      </c>
      <c r="Q1250" s="50">
        <v>4105.801589563247</v>
      </c>
      <c r="R1250" s="50">
        <v>4201.7194861710323</v>
      </c>
      <c r="S1250" s="50">
        <v>4303.117815719168</v>
      </c>
      <c r="T1250" s="50">
        <v>4406.900462063646</v>
      </c>
      <c r="U1250" s="306">
        <v>3927.7492472821364</v>
      </c>
      <c r="V1250" s="50">
        <v>4013.4838685845511</v>
      </c>
      <c r="W1250" s="50">
        <v>4105.2422128750295</v>
      </c>
      <c r="X1250" s="50">
        <v>4197.9107448219438</v>
      </c>
      <c r="Y1250" s="50">
        <v>4295.9008833094003</v>
      </c>
      <c r="Z1250" s="50">
        <v>4396.1160057118932</v>
      </c>
    </row>
    <row r="1251" spans="1:26" x14ac:dyDescent="0.25">
      <c r="A1251" t="str">
        <f t="shared" si="28"/>
        <v>56. Eet- en drinkgelegenheden</v>
      </c>
      <c r="B1251">
        <v>56</v>
      </c>
      <c r="C1251" s="3" t="s">
        <v>25</v>
      </c>
      <c r="D1251" s="50">
        <v>47136</v>
      </c>
      <c r="E1251" s="50">
        <v>48346</v>
      </c>
      <c r="F1251" s="50">
        <v>48202</v>
      </c>
      <c r="G1251" s="50">
        <v>48665</v>
      </c>
      <c r="H1251" s="50">
        <v>48694</v>
      </c>
      <c r="I1251" s="50">
        <v>49523</v>
      </c>
      <c r="J1251" s="50">
        <v>44820</v>
      </c>
      <c r="K1251" s="50">
        <v>44332</v>
      </c>
      <c r="L1251" s="50">
        <v>49041</v>
      </c>
      <c r="M1251" s="50">
        <v>50665</v>
      </c>
      <c r="N1251" s="50">
        <v>50904.921588075333</v>
      </c>
      <c r="O1251" s="306">
        <v>51298.005239063627</v>
      </c>
      <c r="P1251" s="50">
        <v>51694.12424993176</v>
      </c>
      <c r="Q1251" s="50">
        <v>52093.302059481008</v>
      </c>
      <c r="R1251" s="50">
        <v>52495.562287505272</v>
      </c>
      <c r="S1251" s="50">
        <v>52900.928736188522</v>
      </c>
      <c r="T1251" s="50">
        <v>53309.425391513156</v>
      </c>
      <c r="U1251" s="306">
        <v>51332.188729412628</v>
      </c>
      <c r="V1251" s="50">
        <v>51763.042109651171</v>
      </c>
      <c r="W1251" s="50">
        <v>52197.511829653507</v>
      </c>
      <c r="X1251" s="50">
        <v>52635.628242931678</v>
      </c>
      <c r="Y1251" s="50">
        <v>53077.421957768034</v>
      </c>
      <c r="Z1251" s="50">
        <v>53522.923839353505</v>
      </c>
    </row>
    <row r="1252" spans="1:26" x14ac:dyDescent="0.25">
      <c r="A1252" t="str">
        <f t="shared" si="28"/>
        <v>56. Eet- en drinkgelegenheden</v>
      </c>
      <c r="B1252">
        <v>56</v>
      </c>
      <c r="C1252" s="3" t="s">
        <v>154</v>
      </c>
      <c r="D1252" s="206"/>
      <c r="E1252" s="50">
        <v>1210</v>
      </c>
      <c r="F1252" s="50">
        <v>-144</v>
      </c>
      <c r="G1252" s="50">
        <v>463</v>
      </c>
      <c r="H1252" s="50">
        <v>29</v>
      </c>
      <c r="I1252" s="50">
        <v>829</v>
      </c>
      <c r="J1252" s="50">
        <v>-4703</v>
      </c>
      <c r="K1252" s="50">
        <v>-488</v>
      </c>
      <c r="L1252" s="50">
        <v>4709</v>
      </c>
      <c r="M1252" s="50">
        <v>1624</v>
      </c>
      <c r="N1252" s="50">
        <v>239.92158807533269</v>
      </c>
      <c r="O1252" s="306">
        <v>393.08365098829381</v>
      </c>
      <c r="P1252" s="50">
        <v>396.11901086813305</v>
      </c>
      <c r="Q1252" s="50">
        <v>399.1778095492482</v>
      </c>
      <c r="R1252" s="50">
        <v>402.26022802426451</v>
      </c>
      <c r="S1252" s="50">
        <v>405.36644868324947</v>
      </c>
      <c r="T1252" s="50">
        <v>408.49665532463405</v>
      </c>
      <c r="U1252" s="306">
        <v>427.26714133729547</v>
      </c>
      <c r="V1252" s="50">
        <v>430.85338023854274</v>
      </c>
      <c r="W1252" s="50">
        <v>434.46972000233654</v>
      </c>
      <c r="X1252" s="50">
        <v>438.11641327817051</v>
      </c>
      <c r="Y1252" s="50">
        <v>441.79371483635623</v>
      </c>
      <c r="Z1252" s="50">
        <v>445.50188158547098</v>
      </c>
    </row>
    <row r="1253" spans="1:26" x14ac:dyDescent="0.25">
      <c r="A1253" t="str">
        <f t="shared" si="28"/>
        <v>56. Eet- en drinkgelegenheden</v>
      </c>
      <c r="B1253">
        <v>56</v>
      </c>
      <c r="C1253" s="3" t="s">
        <v>155</v>
      </c>
      <c r="D1253" s="206"/>
      <c r="E1253" s="207">
        <v>1.0256704005431092</v>
      </c>
      <c r="F1253" s="207">
        <v>0.99702147023538656</v>
      </c>
      <c r="G1253" s="207">
        <v>1.009605410563877</v>
      </c>
      <c r="H1253" s="207">
        <v>1.0005959108188636</v>
      </c>
      <c r="I1253" s="207">
        <v>1.0170246847660902</v>
      </c>
      <c r="J1253" s="207">
        <v>0.90503402459463278</v>
      </c>
      <c r="K1253" s="207">
        <v>0.98911200356983486</v>
      </c>
      <c r="L1253" s="207">
        <v>1.1062212397365334</v>
      </c>
      <c r="M1253" s="207">
        <v>1.0331151485491732</v>
      </c>
      <c r="N1253" s="207">
        <v>1.0047354502728774</v>
      </c>
      <c r="O1253" s="307">
        <v>1.0077219184064194</v>
      </c>
      <c r="P1253" s="207">
        <v>1.0077219184064197</v>
      </c>
      <c r="Q1253" s="207">
        <v>1.0077219184064188</v>
      </c>
      <c r="R1253" s="207">
        <v>1.0077219184064192</v>
      </c>
      <c r="S1253" s="207">
        <v>1.0077219184064199</v>
      </c>
      <c r="T1253" s="207">
        <v>1.007721918406419</v>
      </c>
      <c r="U1253" s="307">
        <v>1.0083934348194219</v>
      </c>
      <c r="V1253" s="207">
        <v>1.008393434819421</v>
      </c>
      <c r="W1253" s="207">
        <v>1.0083934348194217</v>
      </c>
      <c r="X1253" s="207">
        <v>1.0083934348194212</v>
      </c>
      <c r="Y1253" s="207">
        <v>1.0083934348194217</v>
      </c>
      <c r="Z1253" s="207">
        <v>1.0083934348194217</v>
      </c>
    </row>
    <row r="1254" spans="1:26" x14ac:dyDescent="0.25">
      <c r="A1254" t="str">
        <f t="shared" si="28"/>
        <v>56. Eet- en drinkgelegenheden</v>
      </c>
      <c r="B1254">
        <v>56</v>
      </c>
      <c r="C1254" s="3" t="s">
        <v>8</v>
      </c>
      <c r="D1254" s="50">
        <v>2338</v>
      </c>
      <c r="E1254" s="50">
        <v>2161</v>
      </c>
      <c r="F1254" s="50">
        <v>1922</v>
      </c>
      <c r="G1254" s="50">
        <v>1685</v>
      </c>
      <c r="H1254" s="50">
        <v>1573</v>
      </c>
      <c r="I1254" s="50">
        <v>1542</v>
      </c>
      <c r="J1254" s="50">
        <v>1111</v>
      </c>
      <c r="K1254" s="50">
        <v>958</v>
      </c>
      <c r="L1254" s="50">
        <v>1284</v>
      </c>
      <c r="M1254" s="50">
        <v>1378</v>
      </c>
      <c r="N1254" s="50">
        <v>1408.622823403623</v>
      </c>
      <c r="O1254" s="306">
        <v>1397.9016082853411</v>
      </c>
      <c r="P1254" s="50">
        <v>1379.8813912032174</v>
      </c>
      <c r="Q1254" s="50">
        <v>1368.2722985286894</v>
      </c>
      <c r="R1254" s="50">
        <v>1360.3322659497474</v>
      </c>
      <c r="S1254" s="50">
        <v>1356.7757448622342</v>
      </c>
      <c r="T1254" s="50">
        <v>1369.4995772109883</v>
      </c>
      <c r="U1254" s="306">
        <v>1398.8331290318683</v>
      </c>
      <c r="V1254" s="50">
        <v>1381.7210291413421</v>
      </c>
      <c r="W1254" s="50">
        <v>1371.0094516006948</v>
      </c>
      <c r="X1254" s="50">
        <v>1363.961834435635</v>
      </c>
      <c r="Y1254" s="50">
        <v>1361.3023520105908</v>
      </c>
      <c r="Z1254" s="50">
        <v>1374.9842739959413</v>
      </c>
    </row>
    <row r="1255" spans="1:26" x14ac:dyDescent="0.25">
      <c r="A1255" t="str">
        <f t="shared" si="28"/>
        <v>56. Eet- en drinkgelegenheden</v>
      </c>
      <c r="B1255">
        <v>56</v>
      </c>
      <c r="C1255" s="3" t="s">
        <v>9</v>
      </c>
      <c r="D1255" s="50">
        <v>8686</v>
      </c>
      <c r="E1255" s="50">
        <v>8770</v>
      </c>
      <c r="F1255" s="50">
        <v>8369</v>
      </c>
      <c r="G1255" s="50">
        <v>8074</v>
      </c>
      <c r="H1255" s="50">
        <v>7760</v>
      </c>
      <c r="I1255" s="50">
        <v>7349</v>
      </c>
      <c r="J1255" s="50">
        <v>6139</v>
      </c>
      <c r="K1255" s="50">
        <v>5762</v>
      </c>
      <c r="L1255" s="50">
        <v>6581</v>
      </c>
      <c r="M1255" s="50">
        <v>6498</v>
      </c>
      <c r="N1255" s="50">
        <v>6533.424364216854</v>
      </c>
      <c r="O1255" s="306">
        <v>6483.697604928273</v>
      </c>
      <c r="P1255" s="50">
        <v>6400.1168738931574</v>
      </c>
      <c r="Q1255" s="50">
        <v>6346.2719924486373</v>
      </c>
      <c r="R1255" s="50">
        <v>6309.4448152639106</v>
      </c>
      <c r="S1255" s="50">
        <v>6292.9490854354935</v>
      </c>
      <c r="T1255" s="50">
        <v>6351.9643128564821</v>
      </c>
      <c r="U1255" s="306">
        <v>6488.0181513797561</v>
      </c>
      <c r="V1255" s="50">
        <v>6408.6494172586281</v>
      </c>
      <c r="W1255" s="50">
        <v>6358.9673586404324</v>
      </c>
      <c r="X1255" s="50">
        <v>6326.2793509418088</v>
      </c>
      <c r="Y1255" s="50">
        <v>6313.9442339869338</v>
      </c>
      <c r="Z1255" s="50">
        <v>6377.4032387419575</v>
      </c>
    </row>
    <row r="1256" spans="1:26" x14ac:dyDescent="0.25">
      <c r="A1256" t="str">
        <f t="shared" si="28"/>
        <v>56. Eet- en drinkgelegenheden</v>
      </c>
      <c r="B1256">
        <v>56</v>
      </c>
      <c r="C1256" s="3" t="s">
        <v>10</v>
      </c>
      <c r="D1256" s="50">
        <v>7463</v>
      </c>
      <c r="E1256" s="50">
        <v>7707</v>
      </c>
      <c r="F1256" s="50">
        <v>7938</v>
      </c>
      <c r="G1256" s="50">
        <v>8053</v>
      </c>
      <c r="H1256" s="50">
        <v>7827</v>
      </c>
      <c r="I1256" s="50">
        <v>7856</v>
      </c>
      <c r="J1256" s="50">
        <v>7089</v>
      </c>
      <c r="K1256" s="50">
        <v>6964</v>
      </c>
      <c r="L1256" s="50">
        <v>7303</v>
      </c>
      <c r="M1256" s="50">
        <v>7113</v>
      </c>
      <c r="N1256" s="50">
        <v>6650.426949535924</v>
      </c>
      <c r="O1256" s="306">
        <v>6599.8096680537801</v>
      </c>
      <c r="P1256" s="50">
        <v>6514.732147422762</v>
      </c>
      <c r="Q1256" s="50">
        <v>6459.9229951787347</v>
      </c>
      <c r="R1256" s="50">
        <v>6422.4363055086078</v>
      </c>
      <c r="S1256" s="50">
        <v>6405.6451650457275</v>
      </c>
      <c r="T1256" s="50">
        <v>6465.7172554219642</v>
      </c>
      <c r="U1256" s="306">
        <v>6604.2075881881337</v>
      </c>
      <c r="V1256" s="50">
        <v>6523.4174942152649</v>
      </c>
      <c r="W1256" s="50">
        <v>6472.8457139169459</v>
      </c>
      <c r="X1256" s="50">
        <v>6439.5723192609676</v>
      </c>
      <c r="Y1256" s="50">
        <v>6427.0163012144931</v>
      </c>
      <c r="Z1256" s="50">
        <v>6491.6117494644141</v>
      </c>
    </row>
    <row r="1257" spans="1:26" x14ac:dyDescent="0.25">
      <c r="A1257" t="str">
        <f t="shared" si="28"/>
        <v>56. Eet- en drinkgelegenheden</v>
      </c>
      <c r="B1257">
        <v>56</v>
      </c>
      <c r="C1257" s="3" t="s">
        <v>11</v>
      </c>
      <c r="D1257" s="50">
        <v>5776</v>
      </c>
      <c r="E1257" s="50">
        <v>5924</v>
      </c>
      <c r="F1257" s="50">
        <v>5897</v>
      </c>
      <c r="G1257" s="50">
        <v>5904</v>
      </c>
      <c r="H1257" s="50">
        <v>5960</v>
      </c>
      <c r="I1257" s="50">
        <v>6034</v>
      </c>
      <c r="J1257" s="50">
        <v>5653</v>
      </c>
      <c r="K1257" s="50">
        <v>5574</v>
      </c>
      <c r="L1257" s="50">
        <v>5992</v>
      </c>
      <c r="M1257" s="50">
        <v>5913</v>
      </c>
      <c r="N1257" s="50">
        <v>6056.8692206764954</v>
      </c>
      <c r="O1257" s="306">
        <v>5963.9851950969996</v>
      </c>
      <c r="P1257" s="50">
        <v>5920.8307458348099</v>
      </c>
      <c r="Q1257" s="50">
        <v>5834.4034815143332</v>
      </c>
      <c r="R1257" s="50">
        <v>5736.8833572625317</v>
      </c>
      <c r="S1257" s="50">
        <v>5525.1897588914862</v>
      </c>
      <c r="T1257" s="50">
        <v>5484.1284853712659</v>
      </c>
      <c r="U1257" s="306">
        <v>5967.9594203988991</v>
      </c>
      <c r="V1257" s="50">
        <v>5928.7243118577308</v>
      </c>
      <c r="W1257" s="50">
        <v>5846.0748830547418</v>
      </c>
      <c r="X1257" s="50">
        <v>5752.1902139488875</v>
      </c>
      <c r="Y1257" s="50">
        <v>5543.6234341346526</v>
      </c>
      <c r="Z1257" s="50">
        <v>5506.0918232010181</v>
      </c>
    </row>
    <row r="1258" spans="1:26" x14ac:dyDescent="0.25">
      <c r="A1258" t="str">
        <f t="shared" si="28"/>
        <v>56. Eet- en drinkgelegenheden</v>
      </c>
      <c r="B1258">
        <v>56</v>
      </c>
      <c r="C1258" s="3" t="s">
        <v>12</v>
      </c>
      <c r="D1258" s="50">
        <v>4983</v>
      </c>
      <c r="E1258" s="50">
        <v>5060</v>
      </c>
      <c r="F1258" s="50">
        <v>5058</v>
      </c>
      <c r="G1258" s="50">
        <v>5169</v>
      </c>
      <c r="H1258" s="50">
        <v>5139</v>
      </c>
      <c r="I1258" s="50">
        <v>5170</v>
      </c>
      <c r="J1258" s="50">
        <v>4866</v>
      </c>
      <c r="K1258" s="50">
        <v>4712</v>
      </c>
      <c r="L1258" s="50">
        <v>5069</v>
      </c>
      <c r="M1258" s="50">
        <v>5187</v>
      </c>
      <c r="N1258" s="50">
        <v>5206.4553560082313</v>
      </c>
      <c r="O1258" s="306">
        <v>5258.8659000046218</v>
      </c>
      <c r="P1258" s="50">
        <v>5296.0413357308616</v>
      </c>
      <c r="Q1258" s="50">
        <v>5326.167201759351</v>
      </c>
      <c r="R1258" s="50">
        <v>5368.6371456061979</v>
      </c>
      <c r="S1258" s="50">
        <v>5499.2614720451038</v>
      </c>
      <c r="T1258" s="50">
        <v>5414.9285395303887</v>
      </c>
      <c r="U1258" s="306">
        <v>5262.3702544313028</v>
      </c>
      <c r="V1258" s="50">
        <v>5303.1019415374221</v>
      </c>
      <c r="W1258" s="50">
        <v>5336.8219047259954</v>
      </c>
      <c r="X1258" s="50">
        <v>5382.9614667177357</v>
      </c>
      <c r="Y1258" s="50">
        <v>5517.6086428168965</v>
      </c>
      <c r="Z1258" s="50">
        <v>5436.6147391070208</v>
      </c>
    </row>
    <row r="1259" spans="1:26" x14ac:dyDescent="0.25">
      <c r="A1259" t="str">
        <f t="shared" si="28"/>
        <v>56. Eet- en drinkgelegenheden</v>
      </c>
      <c r="B1259">
        <v>56</v>
      </c>
      <c r="C1259" s="3" t="s">
        <v>13</v>
      </c>
      <c r="D1259" s="50">
        <v>4890</v>
      </c>
      <c r="E1259" s="50">
        <v>4918</v>
      </c>
      <c r="F1259" s="50">
        <v>4786</v>
      </c>
      <c r="G1259" s="50">
        <v>4740</v>
      </c>
      <c r="H1259" s="50">
        <v>4669</v>
      </c>
      <c r="I1259" s="50">
        <v>4674</v>
      </c>
      <c r="J1259" s="50">
        <v>4318</v>
      </c>
      <c r="K1259" s="50">
        <v>4216</v>
      </c>
      <c r="L1259" s="50">
        <v>4601</v>
      </c>
      <c r="M1259" s="50">
        <v>4773</v>
      </c>
      <c r="N1259" s="50">
        <v>4759.1788597121222</v>
      </c>
      <c r="O1259" s="306">
        <v>4727.7839430337926</v>
      </c>
      <c r="P1259" s="50">
        <v>4701.5106797240114</v>
      </c>
      <c r="Q1259" s="50">
        <v>4700.4304919245715</v>
      </c>
      <c r="R1259" s="50">
        <v>4709.4741881040673</v>
      </c>
      <c r="S1259" s="50">
        <v>4727.1384443101879</v>
      </c>
      <c r="T1259" s="50">
        <v>4774.7239666035148</v>
      </c>
      <c r="U1259" s="306">
        <v>4730.9343999772082</v>
      </c>
      <c r="V1259" s="50">
        <v>4707.7786658480827</v>
      </c>
      <c r="W1259" s="50">
        <v>4709.8334432044849</v>
      </c>
      <c r="X1259" s="50">
        <v>4722.0397645636549</v>
      </c>
      <c r="Y1259" s="50">
        <v>4742.9095831695686</v>
      </c>
      <c r="Z1259" s="50">
        <v>4793.8462165292867</v>
      </c>
    </row>
    <row r="1260" spans="1:26" x14ac:dyDescent="0.25">
      <c r="A1260" t="str">
        <f t="shared" si="28"/>
        <v>56. Eet- en drinkgelegenheden</v>
      </c>
      <c r="B1260">
        <v>56</v>
      </c>
      <c r="C1260" s="3" t="s">
        <v>14</v>
      </c>
      <c r="D1260" s="50">
        <v>4329</v>
      </c>
      <c r="E1260" s="50">
        <v>4502</v>
      </c>
      <c r="F1260" s="50">
        <v>4504</v>
      </c>
      <c r="G1260" s="50">
        <v>4649</v>
      </c>
      <c r="H1260" s="50">
        <v>4655</v>
      </c>
      <c r="I1260" s="50">
        <v>4761</v>
      </c>
      <c r="J1260" s="50">
        <v>4344</v>
      </c>
      <c r="K1260" s="50">
        <v>4081</v>
      </c>
      <c r="L1260" s="50">
        <v>4221</v>
      </c>
      <c r="M1260" s="50">
        <v>4353</v>
      </c>
      <c r="N1260" s="50">
        <v>4271.686713529738</v>
      </c>
      <c r="O1260" s="306">
        <v>4323.6998453385968</v>
      </c>
      <c r="P1260" s="50">
        <v>4328.7493954022566</v>
      </c>
      <c r="Q1260" s="50">
        <v>4385.7108449662501</v>
      </c>
      <c r="R1260" s="50">
        <v>4333.5878734954149</v>
      </c>
      <c r="S1260" s="50">
        <v>4321.0391356053187</v>
      </c>
      <c r="T1260" s="50">
        <v>4292.5344990650701</v>
      </c>
      <c r="U1260" s="306">
        <v>4326.5810324577888</v>
      </c>
      <c r="V1260" s="50">
        <v>4334.5204215666708</v>
      </c>
      <c r="W1260" s="50">
        <v>4394.4842169954418</v>
      </c>
      <c r="X1260" s="50">
        <v>4345.150529450998</v>
      </c>
      <c r="Y1260" s="50">
        <v>4335.4554064692438</v>
      </c>
      <c r="Z1260" s="50">
        <v>4309.7256326426841</v>
      </c>
    </row>
    <row r="1261" spans="1:26" x14ac:dyDescent="0.25">
      <c r="A1261" t="str">
        <f t="shared" si="28"/>
        <v>56. Eet- en drinkgelegenheden</v>
      </c>
      <c r="B1261">
        <v>56</v>
      </c>
      <c r="C1261" s="3" t="s">
        <v>15</v>
      </c>
      <c r="D1261" s="50">
        <v>3666</v>
      </c>
      <c r="E1261" s="50">
        <v>3861</v>
      </c>
      <c r="F1261" s="50">
        <v>4015</v>
      </c>
      <c r="G1261" s="50">
        <v>4164</v>
      </c>
      <c r="H1261" s="50">
        <v>4179</v>
      </c>
      <c r="I1261" s="50">
        <v>4216</v>
      </c>
      <c r="J1261" s="50">
        <v>3953</v>
      </c>
      <c r="K1261" s="50">
        <v>3978</v>
      </c>
      <c r="L1261" s="50">
        <v>4208</v>
      </c>
      <c r="M1261" s="50">
        <v>4407</v>
      </c>
      <c r="N1261" s="50">
        <v>4461.1888535585213</v>
      </c>
      <c r="O1261" s="306">
        <v>4319.6364711194356</v>
      </c>
      <c r="P1261" s="50">
        <v>4203.3226113960209</v>
      </c>
      <c r="Q1261" s="50">
        <v>4074.9624863445988</v>
      </c>
      <c r="R1261" s="50">
        <v>4045.5969734216114</v>
      </c>
      <c r="S1261" s="50">
        <v>3968.2763742985494</v>
      </c>
      <c r="T1261" s="50">
        <v>4016.040128407134</v>
      </c>
      <c r="U1261" s="306">
        <v>4322.514950524891</v>
      </c>
      <c r="V1261" s="50">
        <v>4208.9264203838111</v>
      </c>
      <c r="W1261" s="50">
        <v>4083.1142234657846</v>
      </c>
      <c r="X1261" s="50">
        <v>4056.3912268910562</v>
      </c>
      <c r="Y1261" s="50">
        <v>3981.5157237419307</v>
      </c>
      <c r="Z1261" s="50">
        <v>4032.1239321169342</v>
      </c>
    </row>
    <row r="1262" spans="1:26" x14ac:dyDescent="0.25">
      <c r="A1262" t="str">
        <f t="shared" si="28"/>
        <v>56. Eet- en drinkgelegenheden</v>
      </c>
      <c r="B1262">
        <v>56</v>
      </c>
      <c r="C1262" s="3" t="s">
        <v>16</v>
      </c>
      <c r="D1262" s="50">
        <v>2805</v>
      </c>
      <c r="E1262" s="50">
        <v>2943</v>
      </c>
      <c r="F1262" s="50">
        <v>3023</v>
      </c>
      <c r="G1262" s="50">
        <v>3206</v>
      </c>
      <c r="H1262" s="50">
        <v>3326</v>
      </c>
      <c r="I1262" s="50">
        <v>3571</v>
      </c>
      <c r="J1262" s="50">
        <v>3455</v>
      </c>
      <c r="K1262" s="50">
        <v>3472</v>
      </c>
      <c r="L1262" s="50">
        <v>3753</v>
      </c>
      <c r="M1262" s="50">
        <v>3943</v>
      </c>
      <c r="N1262" s="50">
        <v>3951.2229967995481</v>
      </c>
      <c r="O1262" s="306">
        <v>4048.4161406341605</v>
      </c>
      <c r="P1262" s="50">
        <v>4111.7125992171823</v>
      </c>
      <c r="Q1262" s="50">
        <v>4156.0556038716359</v>
      </c>
      <c r="R1262" s="50">
        <v>4201.666375068542</v>
      </c>
      <c r="S1262" s="50">
        <v>4252.0086556883643</v>
      </c>
      <c r="T1262" s="50">
        <v>4117.5698878482362</v>
      </c>
      <c r="U1262" s="306">
        <v>4051.1138867439181</v>
      </c>
      <c r="V1262" s="50">
        <v>4117.1942750600574</v>
      </c>
      <c r="W1262" s="50">
        <v>4164.3695632902381</v>
      </c>
      <c r="X1262" s="50">
        <v>4212.8770448768537</v>
      </c>
      <c r="Y1262" s="50">
        <v>4266.1946203539155</v>
      </c>
      <c r="Z1262" s="50">
        <v>4134.0603071966616</v>
      </c>
    </row>
    <row r="1263" spans="1:26" x14ac:dyDescent="0.25">
      <c r="A1263" t="str">
        <f t="shared" si="28"/>
        <v>56. Eet- en drinkgelegenheden</v>
      </c>
      <c r="B1263">
        <v>56</v>
      </c>
      <c r="C1263" s="3" t="s">
        <v>17</v>
      </c>
      <c r="D1263" s="50">
        <v>1476</v>
      </c>
      <c r="E1263" s="50">
        <v>1643</v>
      </c>
      <c r="F1263" s="50">
        <v>1753</v>
      </c>
      <c r="G1263" s="50">
        <v>1964</v>
      </c>
      <c r="H1263" s="50">
        <v>2213</v>
      </c>
      <c r="I1263" s="50">
        <v>2504</v>
      </c>
      <c r="J1263" s="50">
        <v>2335</v>
      </c>
      <c r="K1263" s="50">
        <v>2592</v>
      </c>
      <c r="L1263" s="50">
        <v>3060</v>
      </c>
      <c r="M1263" s="50">
        <v>3433</v>
      </c>
      <c r="N1263" s="50">
        <v>3490.1837991252523</v>
      </c>
      <c r="O1263" s="306">
        <v>3533.7286467944596</v>
      </c>
      <c r="P1263" s="50">
        <v>3600.7939253778668</v>
      </c>
      <c r="Q1263" s="50">
        <v>3614.1117932272446</v>
      </c>
      <c r="R1263" s="50">
        <v>3601.817401914554</v>
      </c>
      <c r="S1263" s="50">
        <v>3609.4736657603166</v>
      </c>
      <c r="T1263" s="50">
        <v>3697.0762269608113</v>
      </c>
      <c r="U1263" s="306">
        <v>3536.0834202116844</v>
      </c>
      <c r="V1263" s="50">
        <v>3605.5944518250881</v>
      </c>
      <c r="W1263" s="50">
        <v>3621.3416240204588</v>
      </c>
      <c r="X1263" s="50">
        <v>3611.4275855888914</v>
      </c>
      <c r="Y1263" s="50">
        <v>3621.5159427239846</v>
      </c>
      <c r="Z1263" s="50">
        <v>3711.8826149533024</v>
      </c>
    </row>
    <row r="1264" spans="1:26" x14ac:dyDescent="0.25">
      <c r="A1264" t="str">
        <f t="shared" si="28"/>
        <v>56. Eet- en drinkgelegenheden</v>
      </c>
      <c r="B1264">
        <v>56</v>
      </c>
      <c r="C1264" s="3" t="s">
        <v>156</v>
      </c>
      <c r="D1264" s="50">
        <v>724</v>
      </c>
      <c r="E1264" s="50">
        <v>857</v>
      </c>
      <c r="F1264" s="50">
        <v>937</v>
      </c>
      <c r="G1264" s="50">
        <v>1057</v>
      </c>
      <c r="H1264" s="50">
        <v>1393</v>
      </c>
      <c r="I1264" s="50">
        <v>1846</v>
      </c>
      <c r="J1264" s="50">
        <v>1557</v>
      </c>
      <c r="K1264" s="50">
        <v>2023</v>
      </c>
      <c r="L1264" s="50">
        <v>2969</v>
      </c>
      <c r="M1264" s="50">
        <v>3667</v>
      </c>
      <c r="N1264" s="50">
        <v>4115.6616515090354</v>
      </c>
      <c r="O1264" s="306">
        <v>4640.4802157741851</v>
      </c>
      <c r="P1264" s="50">
        <v>5236.4325447296114</v>
      </c>
      <c r="Q1264" s="50">
        <v>5826.9928697169826</v>
      </c>
      <c r="R1264" s="50">
        <v>6405.6855859100988</v>
      </c>
      <c r="S1264" s="50">
        <v>6943.1712342457131</v>
      </c>
      <c r="T1264" s="50">
        <v>7325.2425122372979</v>
      </c>
      <c r="U1264" s="306">
        <v>4643.572496067176</v>
      </c>
      <c r="V1264" s="50">
        <v>5243.4136809570682</v>
      </c>
      <c r="W1264" s="50">
        <v>5838.6494467382763</v>
      </c>
      <c r="X1264" s="50">
        <v>6422.7769062551897</v>
      </c>
      <c r="Y1264" s="50">
        <v>6966.3357171458365</v>
      </c>
      <c r="Z1264" s="50">
        <v>7354.5793114042517</v>
      </c>
    </row>
    <row r="1265" spans="1:27" x14ac:dyDescent="0.25">
      <c r="A1265" t="str">
        <f t="shared" si="28"/>
        <v>56. Eet- en drinkgelegenheden</v>
      </c>
      <c r="B1265">
        <v>56</v>
      </c>
      <c r="C1265" s="3" t="s">
        <v>6</v>
      </c>
      <c r="D1265" s="50">
        <v>5005</v>
      </c>
      <c r="E1265" s="50">
        <v>5443</v>
      </c>
      <c r="F1265" s="50">
        <v>5713</v>
      </c>
      <c r="G1265" s="50">
        <v>6227</v>
      </c>
      <c r="H1265" s="50">
        <v>6932</v>
      </c>
      <c r="I1265" s="50">
        <v>7921</v>
      </c>
      <c r="J1265" s="50">
        <v>7347</v>
      </c>
      <c r="K1265" s="50">
        <v>8087</v>
      </c>
      <c r="L1265" s="50">
        <v>9782</v>
      </c>
      <c r="M1265" s="50">
        <v>11043</v>
      </c>
      <c r="N1265" s="50">
        <v>11557.068447433836</v>
      </c>
      <c r="O1265" s="306">
        <v>12222.625003202806</v>
      </c>
      <c r="P1265" s="50">
        <v>12948.939069324661</v>
      </c>
      <c r="Q1265" s="50">
        <v>13597.160266815863</v>
      </c>
      <c r="R1265" s="50">
        <v>14209.169362893193</v>
      </c>
      <c r="S1265" s="50">
        <v>14804.653555694393</v>
      </c>
      <c r="T1265" s="50">
        <v>15139.888627046344</v>
      </c>
      <c r="U1265" s="306">
        <v>12230.769803022778</v>
      </c>
      <c r="V1265" s="50">
        <v>12966.202407842215</v>
      </c>
      <c r="W1265" s="50">
        <v>13624.360634048973</v>
      </c>
      <c r="X1265" s="50">
        <v>14247.081536720936</v>
      </c>
      <c r="Y1265" s="50">
        <v>14854.046280223738</v>
      </c>
      <c r="Z1265" s="50">
        <v>15200.522233554217</v>
      </c>
    </row>
    <row r="1266" spans="1:27" x14ac:dyDescent="0.25">
      <c r="A1266" t="str">
        <f t="shared" si="28"/>
        <v>56. Eet- en drinkgelegenheden</v>
      </c>
      <c r="B1266">
        <v>56</v>
      </c>
      <c r="C1266" s="3" t="s">
        <v>157</v>
      </c>
      <c r="D1266" s="207">
        <v>1.0086726317998578</v>
      </c>
      <c r="E1266" s="206"/>
      <c r="F1266" s="206"/>
      <c r="G1266" s="206"/>
      <c r="H1266" s="206"/>
      <c r="I1266" s="206"/>
      <c r="J1266" s="206"/>
      <c r="K1266" s="206"/>
      <c r="L1266" s="206"/>
      <c r="M1266" s="206"/>
      <c r="N1266" s="206"/>
      <c r="O1266" s="308"/>
      <c r="P1266" s="206"/>
      <c r="Q1266" s="206"/>
      <c r="R1266" s="206"/>
      <c r="S1266" s="206"/>
      <c r="T1266" s="206"/>
      <c r="U1266" s="308"/>
      <c r="V1266" s="206"/>
      <c r="W1266" s="206"/>
      <c r="X1266" s="206"/>
      <c r="Y1266" s="206"/>
      <c r="Z1266" s="206"/>
    </row>
    <row r="1267" spans="1:27" x14ac:dyDescent="0.25">
      <c r="A1267" t="str">
        <f t="shared" si="28"/>
        <v>56. Eet- en drinkgelegenheden</v>
      </c>
      <c r="B1267">
        <v>56</v>
      </c>
      <c r="C1267" s="3" t="s">
        <v>158</v>
      </c>
      <c r="D1267" s="206"/>
      <c r="E1267" s="207">
        <v>-8.4988843716257145E-3</v>
      </c>
      <c r="F1267" s="207">
        <v>5.8255807822356065E-3</v>
      </c>
      <c r="G1267" s="207">
        <v>-4.6638938200960212E-4</v>
      </c>
      <c r="H1267" s="207">
        <v>4.038360490497106E-3</v>
      </c>
      <c r="I1267" s="207">
        <v>-4.1760264831162131E-3</v>
      </c>
      <c r="J1267" s="207">
        <v>5.1819303602612499E-2</v>
      </c>
      <c r="K1267" s="207">
        <v>9.780314115011457E-3</v>
      </c>
      <c r="L1267" s="207">
        <v>-4.8774303968337818E-2</v>
      </c>
      <c r="M1267" s="207">
        <v>-1.2221258374657706E-2</v>
      </c>
      <c r="N1267" s="207">
        <v>1.9685907634902078E-3</v>
      </c>
      <c r="O1267" s="307">
        <v>4.753566967191647E-4</v>
      </c>
      <c r="P1267" s="207">
        <v>4.7535669671905367E-4</v>
      </c>
      <c r="Q1267" s="207">
        <v>4.7535669671949776E-4</v>
      </c>
      <c r="R1267" s="207">
        <v>4.7535669671927572E-4</v>
      </c>
      <c r="S1267" s="207">
        <v>4.7535669671894265E-4</v>
      </c>
      <c r="T1267" s="207">
        <v>4.7535669671938674E-4</v>
      </c>
      <c r="U1267" s="307">
        <v>1.3959849021794035E-4</v>
      </c>
      <c r="V1267" s="207">
        <v>1.3959849021838444E-4</v>
      </c>
      <c r="W1267" s="207">
        <v>1.3959849021805137E-4</v>
      </c>
      <c r="X1267" s="207">
        <v>1.3959849021827342E-4</v>
      </c>
      <c r="Y1267" s="207">
        <v>1.3959849021805137E-4</v>
      </c>
      <c r="Z1267" s="207">
        <v>1.3959849021805137E-4</v>
      </c>
    </row>
    <row r="1268" spans="1:27" x14ac:dyDescent="0.25">
      <c r="A1268" t="str">
        <f t="shared" si="28"/>
        <v>56. Eet- en drinkgelegenheden</v>
      </c>
      <c r="B1268">
        <v>56</v>
      </c>
      <c r="C1268" s="3" t="s">
        <v>159</v>
      </c>
      <c r="D1268" s="208"/>
      <c r="E1268" s="50">
        <v>1772.5764891888948</v>
      </c>
      <c r="F1268" s="50">
        <v>1669.3374588199074</v>
      </c>
      <c r="G1268" s="50">
        <v>1472.6206676117256</v>
      </c>
      <c r="H1268" s="50">
        <v>1298.6237110928</v>
      </c>
      <c r="I1268" s="50">
        <v>1199.3844651652685</v>
      </c>
      <c r="J1268" s="50">
        <v>1262.0923166557945</v>
      </c>
      <c r="K1268" s="50">
        <v>862.62319357719207</v>
      </c>
      <c r="L1268" s="50">
        <v>687.73277618843758</v>
      </c>
      <c r="M1268" s="50">
        <v>968.69703812678824</v>
      </c>
      <c r="N1268" s="50">
        <v>1059.1677231238275</v>
      </c>
      <c r="O1268" s="306">
        <v>1080.601842134686</v>
      </c>
      <c r="P1268" s="50">
        <v>1072.3772382064715</v>
      </c>
      <c r="Q1268" s="50">
        <v>1058.5533249125228</v>
      </c>
      <c r="R1268" s="50">
        <v>1049.6476003131613</v>
      </c>
      <c r="S1268" s="50">
        <v>1043.5565348491764</v>
      </c>
      <c r="T1268" s="50">
        <v>1040.8282081637756</v>
      </c>
      <c r="U1268" s="306">
        <v>1080.1288854618633</v>
      </c>
      <c r="V1268" s="50">
        <v>1072.6221693309797</v>
      </c>
      <c r="W1268" s="50">
        <v>1059.500648739679</v>
      </c>
      <c r="X1268" s="50">
        <v>1051.2870346207758</v>
      </c>
      <c r="Y1268" s="50">
        <v>1045.8829372661235</v>
      </c>
      <c r="Z1268" s="50">
        <v>1043.8436519869545</v>
      </c>
    </row>
    <row r="1269" spans="1:27" x14ac:dyDescent="0.25">
      <c r="A1269" t="str">
        <f t="shared" si="28"/>
        <v>56. Eet- en drinkgelegenheden</v>
      </c>
      <c r="B1269">
        <v>56</v>
      </c>
      <c r="C1269" s="3" t="s">
        <v>160</v>
      </c>
      <c r="D1269" s="208"/>
      <c r="E1269" s="50">
        <v>5055.4074525611732</v>
      </c>
      <c r="F1269" s="50">
        <v>5229.9225153009857</v>
      </c>
      <c r="G1269" s="50">
        <v>4938.131729808767</v>
      </c>
      <c r="H1269" s="50">
        <v>4800.4382146689677</v>
      </c>
      <c r="I1269" s="50">
        <v>4550.0042572372495</v>
      </c>
      <c r="J1269" s="50">
        <v>4720.5278878150393</v>
      </c>
      <c r="K1269" s="50">
        <v>3685.2238686406008</v>
      </c>
      <c r="L1269" s="50">
        <v>3121.5201542797704</v>
      </c>
      <c r="M1269" s="50">
        <v>3805.7628362514479</v>
      </c>
      <c r="N1269" s="50">
        <v>3849.969947549846</v>
      </c>
      <c r="O1269" s="306">
        <v>3861.2024333290137</v>
      </c>
      <c r="P1269" s="50">
        <v>3831.8143095423147</v>
      </c>
      <c r="Q1269" s="50">
        <v>3782.4187546140729</v>
      </c>
      <c r="R1269" s="50">
        <v>3750.5968530099785</v>
      </c>
      <c r="S1269" s="50">
        <v>3728.8322808298635</v>
      </c>
      <c r="T1269" s="50">
        <v>3719.0834341910549</v>
      </c>
      <c r="U1269" s="306">
        <v>3859.008782482173</v>
      </c>
      <c r="V1269" s="50">
        <v>3832.1893131886609</v>
      </c>
      <c r="W1269" s="50">
        <v>3785.3096640255908</v>
      </c>
      <c r="X1269" s="50">
        <v>3755.9646391425513</v>
      </c>
      <c r="Y1269" s="50">
        <v>3736.6572588533231</v>
      </c>
      <c r="Z1269" s="50">
        <v>3729.3714433286932</v>
      </c>
    </row>
    <row r="1270" spans="1:27" x14ac:dyDescent="0.25">
      <c r="A1270" t="str">
        <f t="shared" si="28"/>
        <v>56. Eet- en drinkgelegenheden</v>
      </c>
      <c r="B1270">
        <v>56</v>
      </c>
      <c r="C1270" s="3" t="s">
        <v>161</v>
      </c>
      <c r="D1270" s="208"/>
      <c r="E1270" s="50">
        <v>3763.4219185591473</v>
      </c>
      <c r="F1270" s="50">
        <v>3996.8642467148075</v>
      </c>
      <c r="G1270" s="50">
        <v>4066.7156085697288</v>
      </c>
      <c r="H1270" s="50">
        <v>4161.9079923221916</v>
      </c>
      <c r="I1270" s="50">
        <v>3980.8138853599116</v>
      </c>
      <c r="J1270" s="50">
        <v>4435.4626047578631</v>
      </c>
      <c r="K1270" s="50">
        <v>3704.4034249491388</v>
      </c>
      <c r="L1270" s="50">
        <v>3231.3094951261255</v>
      </c>
      <c r="M1270" s="50">
        <v>3655.5530440249386</v>
      </c>
      <c r="N1270" s="50">
        <v>3661.3799940919571</v>
      </c>
      <c r="O1270" s="306">
        <v>3413.3422625984117</v>
      </c>
      <c r="P1270" s="50">
        <v>3387.3628619656592</v>
      </c>
      <c r="Q1270" s="50">
        <v>3343.6966885048432</v>
      </c>
      <c r="R1270" s="50">
        <v>3315.5658035028218</v>
      </c>
      <c r="S1270" s="50">
        <v>3296.3257001069192</v>
      </c>
      <c r="T1270" s="50">
        <v>3287.7076204236055</v>
      </c>
      <c r="U1270" s="306">
        <v>3411.109327173368</v>
      </c>
      <c r="V1270" s="50">
        <v>3387.4026846095512</v>
      </c>
      <c r="W1270" s="50">
        <v>3345.9641656715585</v>
      </c>
      <c r="X1270" s="50">
        <v>3320.0250984843929</v>
      </c>
      <c r="Y1270" s="50">
        <v>3302.9586473047948</v>
      </c>
      <c r="Z1270" s="50">
        <v>3296.5184667576686</v>
      </c>
    </row>
    <row r="1271" spans="1:27" x14ac:dyDescent="0.25">
      <c r="A1271" t="str">
        <f t="shared" si="28"/>
        <v>56. Eet- en drinkgelegenheden</v>
      </c>
      <c r="B1271">
        <v>56</v>
      </c>
      <c r="C1271" s="3" t="s">
        <v>162</v>
      </c>
      <c r="D1271" s="208"/>
      <c r="E1271" s="50">
        <v>2506.2451049474439</v>
      </c>
      <c r="F1271" s="50">
        <v>2655.3214282661866</v>
      </c>
      <c r="G1271" s="50">
        <v>2606.115438721612</v>
      </c>
      <c r="H1271" s="50">
        <v>2635.8050563407842</v>
      </c>
      <c r="I1271" s="50">
        <v>2611.8481709460507</v>
      </c>
      <c r="J1271" s="50">
        <v>2982.1529800407216</v>
      </c>
      <c r="K1271" s="50">
        <v>2556.2068897700119</v>
      </c>
      <c r="L1271" s="50">
        <v>2194.1007625143693</v>
      </c>
      <c r="M1271" s="50">
        <v>2577.6644873362084</v>
      </c>
      <c r="N1271" s="50">
        <v>2627.5845034577069</v>
      </c>
      <c r="O1271" s="306">
        <v>2682.4719464080235</v>
      </c>
      <c r="P1271" s="50">
        <v>2641.3353816567346</v>
      </c>
      <c r="Q1271" s="50">
        <v>2622.2230985132715</v>
      </c>
      <c r="R1271" s="50">
        <v>2583.9461102710547</v>
      </c>
      <c r="S1271" s="50">
        <v>2540.756305772275</v>
      </c>
      <c r="T1271" s="50">
        <v>2447.0012454969178</v>
      </c>
      <c r="U1271" s="306">
        <v>2680.4383028614766</v>
      </c>
      <c r="V1271" s="50">
        <v>2641.0916989509501</v>
      </c>
      <c r="W1271" s="50">
        <v>2623.7283906279513</v>
      </c>
      <c r="X1271" s="50">
        <v>2587.1522839626664</v>
      </c>
      <c r="Y1271" s="50">
        <v>2545.6040758118706</v>
      </c>
      <c r="Z1271" s="50">
        <v>2453.3038518925382</v>
      </c>
    </row>
    <row r="1272" spans="1:27" x14ac:dyDescent="0.25">
      <c r="A1272" t="str">
        <f t="shared" si="28"/>
        <v>56. Eet- en drinkgelegenheden</v>
      </c>
      <c r="B1272">
        <v>56</v>
      </c>
      <c r="C1272" s="3" t="s">
        <v>163</v>
      </c>
      <c r="D1272" s="208"/>
      <c r="E1272" s="50">
        <v>1923.6376481454895</v>
      </c>
      <c r="F1272" s="50">
        <v>2025.8445268947087</v>
      </c>
      <c r="G1272" s="50">
        <v>1993.2190127419426</v>
      </c>
      <c r="H1272" s="50">
        <v>2060.2461190864601</v>
      </c>
      <c r="I1272" s="50">
        <v>2006.0750651076075</v>
      </c>
      <c r="J1272" s="50">
        <v>2307.6721722868119</v>
      </c>
      <c r="K1272" s="50">
        <v>1967.4175402766652</v>
      </c>
      <c r="L1272" s="50">
        <v>1629.2430131596197</v>
      </c>
      <c r="M1272" s="50">
        <v>1937.9683799874783</v>
      </c>
      <c r="N1272" s="50">
        <v>2056.6846151053473</v>
      </c>
      <c r="O1272" s="306">
        <v>2056.6243539705056</v>
      </c>
      <c r="P1272" s="50">
        <v>2077.3272686826099</v>
      </c>
      <c r="Q1272" s="50">
        <v>2092.0120976605117</v>
      </c>
      <c r="R1272" s="50">
        <v>2103.9122457501594</v>
      </c>
      <c r="S1272" s="50">
        <v>2120.6884811838081</v>
      </c>
      <c r="T1272" s="50">
        <v>2172.2869589591423</v>
      </c>
      <c r="U1272" s="306">
        <v>2054.8762438579433</v>
      </c>
      <c r="V1272" s="50">
        <v>2076.9446548191013</v>
      </c>
      <c r="W1272" s="50">
        <v>2093.0205779728499</v>
      </c>
      <c r="X1272" s="50">
        <v>2106.329124106835</v>
      </c>
      <c r="Y1272" s="50">
        <v>2124.5394194720725</v>
      </c>
      <c r="Z1272" s="50">
        <v>2177.6817715234411</v>
      </c>
    </row>
    <row r="1273" spans="1:27" x14ac:dyDescent="0.25">
      <c r="A1273" t="str">
        <f t="shared" si="28"/>
        <v>56. Eet- en drinkgelegenheden</v>
      </c>
      <c r="B1273">
        <v>56</v>
      </c>
      <c r="C1273" s="3" t="s">
        <v>164</v>
      </c>
      <c r="D1273" s="208"/>
      <c r="E1273" s="50">
        <v>1744.7043611970741</v>
      </c>
      <c r="F1273" s="50">
        <v>1825.1422080453424</v>
      </c>
      <c r="G1273" s="50">
        <v>1746.0416953943716</v>
      </c>
      <c r="H1273" s="50">
        <v>1750.6123631565094</v>
      </c>
      <c r="I1273" s="50">
        <v>1686.0371376796388</v>
      </c>
      <c r="J1273" s="50">
        <v>1949.5648760793449</v>
      </c>
      <c r="K1273" s="50">
        <v>1619.5499127358446</v>
      </c>
      <c r="L1273" s="50">
        <v>1334.4265583436288</v>
      </c>
      <c r="M1273" s="50">
        <v>1624.4653338721189</v>
      </c>
      <c r="N1273" s="50">
        <v>1752.9211598411016</v>
      </c>
      <c r="O1273" s="306">
        <v>1740.7386711876497</v>
      </c>
      <c r="P1273" s="50">
        <v>1729.2555252182228</v>
      </c>
      <c r="Q1273" s="50">
        <v>1719.6456982271045</v>
      </c>
      <c r="R1273" s="50">
        <v>1719.2506038778349</v>
      </c>
      <c r="S1273" s="50">
        <v>1722.5584668798708</v>
      </c>
      <c r="T1273" s="50">
        <v>1729.0194247009917</v>
      </c>
      <c r="U1273" s="306">
        <v>1739.1407378292943</v>
      </c>
      <c r="V1273" s="50">
        <v>1728.8194004744864</v>
      </c>
      <c r="W1273" s="50">
        <v>1720.3576297099496</v>
      </c>
      <c r="X1273" s="50">
        <v>1721.1085044118745</v>
      </c>
      <c r="Y1273" s="50">
        <v>1725.5690450556542</v>
      </c>
      <c r="Z1273" s="50">
        <v>1733.1954765890234</v>
      </c>
    </row>
    <row r="1274" spans="1:27" x14ac:dyDescent="0.25">
      <c r="A1274" t="str">
        <f t="shared" si="28"/>
        <v>56. Eet- en drinkgelegenheden</v>
      </c>
      <c r="B1274">
        <v>56</v>
      </c>
      <c r="C1274" s="3" t="s">
        <v>165</v>
      </c>
      <c r="D1274" s="208"/>
      <c r="E1274" s="50">
        <v>1411.3681462919956</v>
      </c>
      <c r="F1274" s="50">
        <v>1532.2594500475079</v>
      </c>
      <c r="G1274" s="50">
        <v>1504.6011180936948</v>
      </c>
      <c r="H1274" s="50">
        <v>1573.9822353583465</v>
      </c>
      <c r="I1274" s="50">
        <v>1537.7756456722682</v>
      </c>
      <c r="J1274" s="50">
        <v>1839.3864301355054</v>
      </c>
      <c r="K1274" s="50">
        <v>1495.6633800352447</v>
      </c>
      <c r="L1274" s="50">
        <v>1166.1496196984986</v>
      </c>
      <c r="M1274" s="50">
        <v>1360.4451579006573</v>
      </c>
      <c r="N1274" s="50">
        <v>1464.7576983828308</v>
      </c>
      <c r="O1274" s="306">
        <v>1431.017650011941</v>
      </c>
      <c r="P1274" s="50">
        <v>1448.4420808380887</v>
      </c>
      <c r="Q1274" s="50">
        <v>1450.1336831840279</v>
      </c>
      <c r="R1274" s="50">
        <v>1469.2158034711172</v>
      </c>
      <c r="S1274" s="50">
        <v>1451.7545762913255</v>
      </c>
      <c r="T1274" s="50">
        <v>1447.5507414573672</v>
      </c>
      <c r="U1274" s="306">
        <v>1429.5833961422711</v>
      </c>
      <c r="V1274" s="50">
        <v>1447.9545951896007</v>
      </c>
      <c r="W1274" s="50">
        <v>1450.611629660227</v>
      </c>
      <c r="X1274" s="50">
        <v>1470.6794043037034</v>
      </c>
      <c r="Y1274" s="50">
        <v>1454.1691531280653</v>
      </c>
      <c r="Z1274" s="50">
        <v>1450.9245362430363</v>
      </c>
    </row>
    <row r="1275" spans="1:27" x14ac:dyDescent="0.25">
      <c r="A1275" t="str">
        <f t="shared" si="28"/>
        <v>56. Eet- en drinkgelegenheden</v>
      </c>
      <c r="B1275">
        <v>56</v>
      </c>
      <c r="C1275" s="3" t="s">
        <v>166</v>
      </c>
      <c r="D1275" s="206"/>
      <c r="E1275" s="50">
        <v>1073.761699938661</v>
      </c>
      <c r="F1275" s="50">
        <v>1186.18344393701</v>
      </c>
      <c r="G1275" s="50">
        <v>1208.2333438845974</v>
      </c>
      <c r="H1275" s="50">
        <v>1271.8296698602669</v>
      </c>
      <c r="I1275" s="50">
        <v>1242.0832656811833</v>
      </c>
      <c r="J1275" s="50">
        <v>1489.1567251642532</v>
      </c>
      <c r="K1275" s="50">
        <v>1230.0809121680115</v>
      </c>
      <c r="L1275" s="50">
        <v>1004.9300552458051</v>
      </c>
      <c r="M1275" s="50">
        <v>1216.8483160277253</v>
      </c>
      <c r="N1275" s="50">
        <v>1336.9288022084208</v>
      </c>
      <c r="O1275" s="306">
        <v>1346.7061953373784</v>
      </c>
      <c r="P1275" s="50">
        <v>1303.9755518580225</v>
      </c>
      <c r="Q1275" s="50">
        <v>1268.8637014892199</v>
      </c>
      <c r="R1275" s="50">
        <v>1230.1154257906585</v>
      </c>
      <c r="S1275" s="50">
        <v>1221.2508115631958</v>
      </c>
      <c r="T1275" s="50">
        <v>1197.9099189705948</v>
      </c>
      <c r="U1275" s="306">
        <v>1345.2083145690442</v>
      </c>
      <c r="V1275" s="50">
        <v>1303.3931631602954</v>
      </c>
      <c r="W1275" s="50">
        <v>1269.1421506608849</v>
      </c>
      <c r="X1275" s="50">
        <v>1231.2052645697875</v>
      </c>
      <c r="Y1275" s="50">
        <v>1223.1473234328964</v>
      </c>
      <c r="Z1275" s="50">
        <v>1200.569675926806</v>
      </c>
    </row>
    <row r="1276" spans="1:27" x14ac:dyDescent="0.25">
      <c r="A1276" t="str">
        <f t="shared" si="28"/>
        <v>56. Eet- en drinkgelegenheden</v>
      </c>
      <c r="B1276">
        <v>56</v>
      </c>
      <c r="C1276" s="3" t="s">
        <v>167</v>
      </c>
      <c r="D1276" s="206"/>
      <c r="E1276" s="50">
        <v>718.08655952525498</v>
      </c>
      <c r="F1276" s="50">
        <v>795.57178318768035</v>
      </c>
      <c r="G1276" s="50">
        <v>798.17730167441016</v>
      </c>
      <c r="H1276" s="50">
        <v>860.93790429640342</v>
      </c>
      <c r="I1276" s="50">
        <v>865.84160322702155</v>
      </c>
      <c r="J1276" s="50">
        <v>1129.5806000812045</v>
      </c>
      <c r="K1276" s="50">
        <v>947.64271032917668</v>
      </c>
      <c r="L1276" s="50">
        <v>749.00386247275935</v>
      </c>
      <c r="M1276" s="50">
        <v>946.80670680094613</v>
      </c>
      <c r="N1276" s="50">
        <v>1050.690475209306</v>
      </c>
      <c r="O1276" s="306">
        <v>1046.9815548498693</v>
      </c>
      <c r="P1276" s="50">
        <v>1072.7354616617936</v>
      </c>
      <c r="Q1276" s="50">
        <v>1089.5075407566533</v>
      </c>
      <c r="R1276" s="50">
        <v>1101.2573984582905</v>
      </c>
      <c r="S1276" s="50">
        <v>1113.3431846020521</v>
      </c>
      <c r="T1276" s="50">
        <v>1126.6827099289521</v>
      </c>
      <c r="U1276" s="306">
        <v>1045.6548993029776</v>
      </c>
      <c r="V1276" s="50">
        <v>1072.0901064655895</v>
      </c>
      <c r="W1276" s="50">
        <v>1089.5776747062525</v>
      </c>
      <c r="X1276" s="50">
        <v>1102.0621817320209</v>
      </c>
      <c r="Y1276" s="50">
        <v>1114.8992415018629</v>
      </c>
      <c r="Z1276" s="50">
        <v>1129.0092484697573</v>
      </c>
    </row>
    <row r="1277" spans="1:27" x14ac:dyDescent="0.25">
      <c r="A1277" t="str">
        <f t="shared" si="28"/>
        <v>56. Eet- en drinkgelegenheden</v>
      </c>
      <c r="B1277">
        <v>56</v>
      </c>
      <c r="C1277" s="3" t="s">
        <v>168</v>
      </c>
      <c r="D1277" s="206"/>
      <c r="E1277" s="50">
        <v>444.71429033068478</v>
      </c>
      <c r="F1277" s="50">
        <v>518.565976338116</v>
      </c>
      <c r="G1277" s="50">
        <v>542.25450772065233</v>
      </c>
      <c r="H1277" s="50">
        <v>616.37034823811496</v>
      </c>
      <c r="I1277" s="50">
        <v>676.33662305863015</v>
      </c>
      <c r="J1277" s="50">
        <v>905.48429213738041</v>
      </c>
      <c r="K1277" s="50">
        <v>746.21029426721168</v>
      </c>
      <c r="L1277" s="50">
        <v>676.56779298603692</v>
      </c>
      <c r="M1277" s="50">
        <v>910.57818623628805</v>
      </c>
      <c r="N1277" s="50">
        <v>1070.287253185764</v>
      </c>
      <c r="O1277" s="306">
        <v>1082.9034657940679</v>
      </c>
      <c r="P1277" s="50">
        <v>1096.4141773131221</v>
      </c>
      <c r="Q1277" s="50">
        <v>1117.2226008209682</v>
      </c>
      <c r="R1277" s="50">
        <v>1121.3547514700804</v>
      </c>
      <c r="S1277" s="50">
        <v>1117.5401560995781</v>
      </c>
      <c r="T1277" s="50">
        <v>1119.9156741613185</v>
      </c>
      <c r="U1277" s="306">
        <v>1081.731607941314</v>
      </c>
      <c r="V1277" s="50">
        <v>1095.9575266262189</v>
      </c>
      <c r="W1277" s="50">
        <v>1117.5014579273923</v>
      </c>
      <c r="X1277" s="50">
        <v>1122.3820644741591</v>
      </c>
      <c r="Y1277" s="50">
        <v>1119.3093527343183</v>
      </c>
      <c r="Z1277" s="50">
        <v>1122.436092016062</v>
      </c>
    </row>
    <row r="1278" spans="1:27" x14ac:dyDescent="0.25">
      <c r="A1278" t="str">
        <f t="shared" si="28"/>
        <v>56. Eet- en drinkgelegenheden</v>
      </c>
      <c r="B1278">
        <v>56</v>
      </c>
      <c r="C1278" s="41" t="s">
        <v>169</v>
      </c>
      <c r="D1278" s="206"/>
      <c r="E1278" s="50">
        <v>249.18055387250649</v>
      </c>
      <c r="F1278" s="50">
        <v>307.23150126218798</v>
      </c>
      <c r="G1278" s="50">
        <v>330.01564528943959</v>
      </c>
      <c r="H1278" s="50">
        <v>377.04170959169386</v>
      </c>
      <c r="I1278" s="50">
        <v>485.45338681825388</v>
      </c>
      <c r="J1278" s="50">
        <v>746.68895296818823</v>
      </c>
      <c r="K1278" s="50">
        <v>564.3365716838772</v>
      </c>
      <c r="L1278" s="50">
        <v>614.78285444878043</v>
      </c>
      <c r="M1278" s="50">
        <v>1010.7950456837159</v>
      </c>
      <c r="N1278" s="50">
        <v>1300.4630863625714</v>
      </c>
      <c r="O1278" s="306">
        <v>1453.4305888148047</v>
      </c>
      <c r="P1278" s="50">
        <v>1638.7683107825844</v>
      </c>
      <c r="Q1278" s="50">
        <v>1849.2266569057795</v>
      </c>
      <c r="R1278" s="50">
        <v>2057.7808369031409</v>
      </c>
      <c r="S1278" s="50">
        <v>2262.1440150402454</v>
      </c>
      <c r="T1278" s="50">
        <v>2451.9550705854745</v>
      </c>
      <c r="U1278" s="306">
        <v>1452.0487216401282</v>
      </c>
      <c r="V1278" s="50">
        <v>1638.3012204818526</v>
      </c>
      <c r="W1278" s="50">
        <v>1849.9314999989028</v>
      </c>
      <c r="X1278" s="50">
        <v>2059.9369392118629</v>
      </c>
      <c r="Y1278" s="50">
        <v>2266.0232511309764</v>
      </c>
      <c r="Z1278" s="50">
        <v>2457.7965170894645</v>
      </c>
      <c r="AA1278" s="8"/>
    </row>
    <row r="1279" spans="1:27" x14ac:dyDescent="0.25">
      <c r="A1279" t="str">
        <f t="shared" si="28"/>
        <v>56. Eet- en drinkgelegenheden</v>
      </c>
      <c r="B1279">
        <v>56</v>
      </c>
      <c r="C1279" s="41" t="s">
        <v>26</v>
      </c>
      <c r="D1279" s="208"/>
      <c r="E1279" s="50">
        <v>1411.9814037284464</v>
      </c>
      <c r="F1279" s="50">
        <v>1621.3692607879843</v>
      </c>
      <c r="G1279" s="50">
        <v>1670.447454684502</v>
      </c>
      <c r="H1279" s="50">
        <v>1854.3499621262124</v>
      </c>
      <c r="I1279" s="50">
        <v>2027.6316131039057</v>
      </c>
      <c r="J1279" s="50">
        <v>2781.7538451867731</v>
      </c>
      <c r="K1279" s="50">
        <v>2258.1895762802656</v>
      </c>
      <c r="L1279" s="50">
        <v>2040.3545099075766</v>
      </c>
      <c r="M1279" s="50">
        <v>2868.1799387209503</v>
      </c>
      <c r="N1279" s="50">
        <v>3421.4408147576414</v>
      </c>
      <c r="O1279" s="306">
        <v>3583.3156094587421</v>
      </c>
      <c r="P1279" s="50">
        <v>3807.9179497574996</v>
      </c>
      <c r="Q1279" s="50">
        <v>4055.9567984834011</v>
      </c>
      <c r="R1279" s="50">
        <v>4280.3929868315117</v>
      </c>
      <c r="S1279" s="50">
        <v>4493.027355741875</v>
      </c>
      <c r="T1279" s="50">
        <v>4698.5534546757453</v>
      </c>
      <c r="U1279" s="306">
        <v>3579.4352288844193</v>
      </c>
      <c r="V1279" s="50">
        <v>3806.3488535736606</v>
      </c>
      <c r="W1279" s="50">
        <v>4057.0106326325476</v>
      </c>
      <c r="X1279" s="50">
        <v>4284.3811854180422</v>
      </c>
      <c r="Y1279" s="50">
        <v>4500.2318453671578</v>
      </c>
      <c r="Z1279" s="50">
        <v>4709.2418575752836</v>
      </c>
    </row>
    <row r="1280" spans="1:27" x14ac:dyDescent="0.25">
      <c r="A1280" t="str">
        <f t="shared" si="28"/>
        <v>56. Eet- en drinkgelegenheden</v>
      </c>
      <c r="B1280">
        <v>56</v>
      </c>
      <c r="C1280" s="41" t="s">
        <v>19</v>
      </c>
      <c r="D1280" s="208"/>
      <c r="E1280" s="50">
        <v>20663.104224558323</v>
      </c>
      <c r="F1280" s="50">
        <v>21742.244538814441</v>
      </c>
      <c r="G1280" s="50">
        <v>21206.126069510941</v>
      </c>
      <c r="H1280" s="50">
        <v>21407.795324012539</v>
      </c>
      <c r="I1280" s="50">
        <v>20841.653505953083</v>
      </c>
      <c r="J1280" s="50">
        <v>23767.769838122109</v>
      </c>
      <c r="K1280" s="50">
        <v>19379.358698432974</v>
      </c>
      <c r="L1280" s="50">
        <v>16409.76694446383</v>
      </c>
      <c r="M1280" s="50">
        <v>20015.584532248318</v>
      </c>
      <c r="N1280" s="50">
        <v>21230.83525851868</v>
      </c>
      <c r="O1280" s="306">
        <v>21196.020964436353</v>
      </c>
      <c r="P1280" s="50">
        <v>21299.808167725623</v>
      </c>
      <c r="Q1280" s="50">
        <v>21393.503845588977</v>
      </c>
      <c r="R1280" s="50">
        <v>21502.643432818299</v>
      </c>
      <c r="S1280" s="50">
        <v>21618.750513218307</v>
      </c>
      <c r="T1280" s="50">
        <v>21739.941007039193</v>
      </c>
      <c r="U1280" s="306">
        <v>21178.929219261852</v>
      </c>
      <c r="V1280" s="50">
        <v>21296.766533297279</v>
      </c>
      <c r="W1280" s="50">
        <v>21404.645489701237</v>
      </c>
      <c r="X1280" s="50">
        <v>21528.132539020629</v>
      </c>
      <c r="Y1280" s="50">
        <v>21658.759705691959</v>
      </c>
      <c r="Z1280" s="50">
        <v>21794.650731823443</v>
      </c>
    </row>
    <row r="1281" spans="1:26" x14ac:dyDescent="0.25">
      <c r="A1281" t="str">
        <f t="shared" si="28"/>
        <v>56. Eet- en drinkgelegenheden</v>
      </c>
      <c r="B1281">
        <v>56</v>
      </c>
      <c r="C1281" s="41" t="s">
        <v>20</v>
      </c>
      <c r="D1281" s="208"/>
      <c r="E1281" s="207">
        <v>6.8333459889840326E-2</v>
      </c>
      <c r="F1281" s="207">
        <v>7.4572303604326692E-2</v>
      </c>
      <c r="G1281" s="207">
        <v>7.8771928885501816E-2</v>
      </c>
      <c r="H1281" s="207">
        <v>8.6620314425663383E-2</v>
      </c>
      <c r="I1281" s="207">
        <v>9.7287463901304438E-2</v>
      </c>
      <c r="J1281" s="207">
        <v>0.11703890874628899</v>
      </c>
      <c r="K1281" s="207">
        <v>0.11652550589627426</v>
      </c>
      <c r="L1281" s="207">
        <v>0.12433781154923298</v>
      </c>
      <c r="M1281" s="207">
        <v>0.14329733583847387</v>
      </c>
      <c r="N1281" s="207">
        <v>0.16115431979459308</v>
      </c>
      <c r="O1281" s="307">
        <v>0.16905605139148483</v>
      </c>
      <c r="P1281" s="207">
        <v>0.17877710070306732</v>
      </c>
      <c r="Q1281" s="207">
        <v>0.18958824266272209</v>
      </c>
      <c r="R1281" s="207">
        <v>0.19906357096070262</v>
      </c>
      <c r="S1281" s="207">
        <v>0.20783011270677798</v>
      </c>
      <c r="T1281" s="207">
        <v>0.21612540039342318</v>
      </c>
      <c r="U1281" s="307">
        <v>0.16900926349142278</v>
      </c>
      <c r="V1281" s="207">
        <v>0.17872895623016163</v>
      </c>
      <c r="W1281" s="207">
        <v>0.18953879122102549</v>
      </c>
      <c r="X1281" s="207">
        <v>0.19901313677126542</v>
      </c>
      <c r="Y1281" s="207">
        <v>0.20777883436162273</v>
      </c>
      <c r="Z1281" s="207">
        <v>0.21607328860283534</v>
      </c>
    </row>
    <row r="1282" spans="1:26" x14ac:dyDescent="0.25">
      <c r="A1282" t="str">
        <f t="shared" si="28"/>
        <v>56. Eet- en drinkgelegenheden</v>
      </c>
      <c r="B1282">
        <v>56</v>
      </c>
      <c r="C1282" s="41" t="s">
        <v>29</v>
      </c>
      <c r="D1282" s="208"/>
      <c r="E1282" s="50">
        <v>20663.104224558323</v>
      </c>
      <c r="F1282" s="50">
        <v>21598.244538814441</v>
      </c>
      <c r="G1282" s="50">
        <v>21206.126069510941</v>
      </c>
      <c r="H1282" s="50">
        <v>21407.795324012539</v>
      </c>
      <c r="I1282" s="50">
        <v>20841.653505953083</v>
      </c>
      <c r="J1282" s="50">
        <v>19064.769838122109</v>
      </c>
      <c r="K1282" s="50">
        <v>18891.358698432974</v>
      </c>
      <c r="L1282" s="50">
        <v>16409.76694446383</v>
      </c>
      <c r="M1282" s="50">
        <v>20015.584532248318</v>
      </c>
      <c r="N1282" s="50">
        <v>21230.83525851868</v>
      </c>
      <c r="O1282" s="306">
        <v>21196.020964436353</v>
      </c>
      <c r="P1282" s="50">
        <v>21299.808167725623</v>
      </c>
      <c r="Q1282" s="50">
        <v>21393.503845588977</v>
      </c>
      <c r="R1282" s="50">
        <v>21502.643432818299</v>
      </c>
      <c r="S1282" s="50">
        <v>21618.750513218307</v>
      </c>
      <c r="T1282" s="50">
        <v>21739.941007039193</v>
      </c>
      <c r="U1282" s="306">
        <v>21178.929219261852</v>
      </c>
      <c r="V1282" s="50">
        <v>21296.766533297279</v>
      </c>
      <c r="W1282" s="50">
        <v>21404.645489701237</v>
      </c>
      <c r="X1282" s="50">
        <v>21528.132539020629</v>
      </c>
      <c r="Y1282" s="50">
        <v>21658.759705691959</v>
      </c>
      <c r="Z1282" s="50">
        <v>21794.650731823443</v>
      </c>
    </row>
    <row r="1283" spans="1:26" x14ac:dyDescent="0.25">
      <c r="A1283" t="str">
        <f t="shared" ref="A1283:A1346" si="29">VLOOKUP(B1283,$AT$3:$AU$70,2)</f>
        <v>59. Productie films/video- en televisieprogramma's, maken geluidsopnamen en uitgeverijen muziekopnamen</v>
      </c>
      <c r="B1283">
        <v>59</v>
      </c>
      <c r="C1283" s="3" t="s">
        <v>25</v>
      </c>
      <c r="D1283" s="50">
        <v>2291</v>
      </c>
      <c r="E1283" s="50">
        <v>2277</v>
      </c>
      <c r="F1283" s="50">
        <v>2271</v>
      </c>
      <c r="G1283" s="50">
        <v>2275</v>
      </c>
      <c r="H1283" s="50">
        <v>2236</v>
      </c>
      <c r="I1283" s="50">
        <v>2219</v>
      </c>
      <c r="J1283" s="50">
        <v>2223</v>
      </c>
      <c r="K1283" s="50">
        <v>2274</v>
      </c>
      <c r="L1283" s="50">
        <v>2487</v>
      </c>
      <c r="M1283" s="50">
        <v>2657</v>
      </c>
      <c r="N1283" s="50">
        <v>2494.5686203253949</v>
      </c>
      <c r="O1283" s="306">
        <v>2515.8948813595907</v>
      </c>
      <c r="P1283" s="50">
        <v>2537.4034622570289</v>
      </c>
      <c r="Q1283" s="50">
        <v>2559.0959216843853</v>
      </c>
      <c r="R1283" s="50">
        <v>2580.973831633512</v>
      </c>
      <c r="S1283" s="50">
        <v>2603.038777535327</v>
      </c>
      <c r="T1283" s="50">
        <v>2625.2923583747356</v>
      </c>
      <c r="U1283" s="306">
        <v>2494.2263451837694</v>
      </c>
      <c r="V1283" s="50">
        <v>2493.8841170050869</v>
      </c>
      <c r="W1283" s="50">
        <v>2493.5419357828946</v>
      </c>
      <c r="X1283" s="50">
        <v>2493.1998015107565</v>
      </c>
      <c r="Y1283" s="50">
        <v>2492.8577141822275</v>
      </c>
      <c r="Z1283" s="50">
        <v>2492.5156737908674</v>
      </c>
    </row>
    <row r="1284" spans="1:26" x14ac:dyDescent="0.25">
      <c r="A1284" t="str">
        <f t="shared" si="29"/>
        <v>59. Productie films/video- en televisieprogramma's, maken geluidsopnamen en uitgeverijen muziekopnamen</v>
      </c>
      <c r="B1284">
        <v>59</v>
      </c>
      <c r="C1284" s="3" t="s">
        <v>154</v>
      </c>
      <c r="D1284" s="206"/>
      <c r="E1284" s="50">
        <v>-14</v>
      </c>
      <c r="F1284" s="50">
        <v>-6</v>
      </c>
      <c r="G1284" s="50">
        <v>4</v>
      </c>
      <c r="H1284" s="50">
        <v>-39</v>
      </c>
      <c r="I1284" s="50">
        <v>-17</v>
      </c>
      <c r="J1284" s="50">
        <v>4</v>
      </c>
      <c r="K1284" s="50">
        <v>51</v>
      </c>
      <c r="L1284" s="50">
        <v>213</v>
      </c>
      <c r="M1284" s="50">
        <v>170</v>
      </c>
      <c r="N1284" s="50">
        <v>-162.43137967460507</v>
      </c>
      <c r="O1284" s="306">
        <v>21.326261034195795</v>
      </c>
      <c r="P1284" s="50">
        <v>21.508580897438151</v>
      </c>
      <c r="Q1284" s="50">
        <v>21.692459427356425</v>
      </c>
      <c r="R1284" s="50">
        <v>21.877909949126661</v>
      </c>
      <c r="S1284" s="50">
        <v>22.064945901815008</v>
      </c>
      <c r="T1284" s="50">
        <v>22.253580839408642</v>
      </c>
      <c r="U1284" s="306">
        <v>-0.34227514162557782</v>
      </c>
      <c r="V1284" s="50">
        <v>-0.34222817868248967</v>
      </c>
      <c r="W1284" s="50">
        <v>-0.34218122219226643</v>
      </c>
      <c r="X1284" s="50">
        <v>-0.34213427213808245</v>
      </c>
      <c r="Y1284" s="50">
        <v>-0.34208732852903267</v>
      </c>
      <c r="Z1284" s="50">
        <v>-0.34204039136011488</v>
      </c>
    </row>
    <row r="1285" spans="1:26" x14ac:dyDescent="0.25">
      <c r="A1285" t="str">
        <f t="shared" si="29"/>
        <v>59. Productie films/video- en televisieprogramma's, maken geluidsopnamen en uitgeverijen muziekopnamen</v>
      </c>
      <c r="B1285">
        <v>59</v>
      </c>
      <c r="C1285" s="3" t="s">
        <v>155</v>
      </c>
      <c r="D1285" s="206"/>
      <c r="E1285" s="207">
        <v>0.99388913138367529</v>
      </c>
      <c r="F1285" s="207">
        <v>0.997364953886693</v>
      </c>
      <c r="G1285" s="207">
        <v>1.0017613386173492</v>
      </c>
      <c r="H1285" s="207">
        <v>0.98285714285714287</v>
      </c>
      <c r="I1285" s="207">
        <v>0.99239713774597493</v>
      </c>
      <c r="J1285" s="207">
        <v>1.0018026137899956</v>
      </c>
      <c r="K1285" s="207">
        <v>1.0229419703103915</v>
      </c>
      <c r="L1285" s="207">
        <v>1.0936675461741425</v>
      </c>
      <c r="M1285" s="207">
        <v>1.0683554483313229</v>
      </c>
      <c r="N1285" s="207">
        <v>0.93886662413451072</v>
      </c>
      <c r="O1285" s="307">
        <v>1.0085490777284827</v>
      </c>
      <c r="P1285" s="207">
        <v>1.008549077728484</v>
      </c>
      <c r="Q1285" s="207">
        <v>1.0085490777284827</v>
      </c>
      <c r="R1285" s="207">
        <v>1.0085490777284842</v>
      </c>
      <c r="S1285" s="207">
        <v>1.0085490777284829</v>
      </c>
      <c r="T1285" s="207">
        <v>1.0085490777284845</v>
      </c>
      <c r="U1285" s="307">
        <v>0.99986279185153026</v>
      </c>
      <c r="V1285" s="207">
        <v>0.99986279185153215</v>
      </c>
      <c r="W1285" s="207">
        <v>0.99986279185153026</v>
      </c>
      <c r="X1285" s="207">
        <v>0.99986279185153115</v>
      </c>
      <c r="Y1285" s="207">
        <v>0.99986279185153082</v>
      </c>
      <c r="Z1285" s="207">
        <v>0.99986279185153082</v>
      </c>
    </row>
    <row r="1286" spans="1:26" x14ac:dyDescent="0.25">
      <c r="A1286" t="str">
        <f t="shared" si="29"/>
        <v>59. Productie films/video- en televisieprogramma's, maken geluidsopnamen en uitgeverijen muziekopnamen</v>
      </c>
      <c r="B1286">
        <v>59</v>
      </c>
      <c r="C1286" s="3" t="s">
        <v>8</v>
      </c>
      <c r="D1286" s="50">
        <v>27</v>
      </c>
      <c r="E1286" s="50">
        <v>20</v>
      </c>
      <c r="F1286" s="50">
        <v>20</v>
      </c>
      <c r="G1286" s="50">
        <v>7</v>
      </c>
      <c r="H1286" s="50">
        <v>7</v>
      </c>
      <c r="I1286" s="50">
        <v>7</v>
      </c>
      <c r="J1286" s="50">
        <v>4</v>
      </c>
      <c r="K1286" s="50">
        <v>6</v>
      </c>
      <c r="L1286" s="50">
        <v>4</v>
      </c>
      <c r="M1286" s="50">
        <v>9</v>
      </c>
      <c r="N1286" s="50">
        <v>10.202510158688835</v>
      </c>
      <c r="O1286" s="306">
        <v>10.236336085919573</v>
      </c>
      <c r="P1286" s="50">
        <v>10.406461938573443</v>
      </c>
      <c r="Q1286" s="50">
        <v>10.506485418354288</v>
      </c>
      <c r="R1286" s="50">
        <v>10.718222214126676</v>
      </c>
      <c r="S1286" s="50">
        <v>10.841563467950959</v>
      </c>
      <c r="T1286" s="50">
        <v>10.840920232471216</v>
      </c>
      <c r="U1286" s="306">
        <v>10.14817404845569</v>
      </c>
      <c r="V1286" s="50">
        <v>10.227979321720259</v>
      </c>
      <c r="W1286" s="50">
        <v>10.237350529289364</v>
      </c>
      <c r="X1286" s="50">
        <v>10.353715783276996</v>
      </c>
      <c r="Y1286" s="50">
        <v>10.382663277289954</v>
      </c>
      <c r="Z1286" s="50">
        <v>10.29263027089268</v>
      </c>
    </row>
    <row r="1287" spans="1:26" x14ac:dyDescent="0.25">
      <c r="A1287" t="str">
        <f t="shared" si="29"/>
        <v>59. Productie films/video- en televisieprogramma's, maken geluidsopnamen en uitgeverijen muziekopnamen</v>
      </c>
      <c r="B1287">
        <v>59</v>
      </c>
      <c r="C1287" s="3" t="s">
        <v>9</v>
      </c>
      <c r="D1287" s="50">
        <v>248</v>
      </c>
      <c r="E1287" s="50">
        <v>227</v>
      </c>
      <c r="F1287" s="50">
        <v>202</v>
      </c>
      <c r="G1287" s="50">
        <v>213</v>
      </c>
      <c r="H1287" s="50">
        <v>210</v>
      </c>
      <c r="I1287" s="50">
        <v>197</v>
      </c>
      <c r="J1287" s="50">
        <v>158</v>
      </c>
      <c r="K1287" s="50">
        <v>186</v>
      </c>
      <c r="L1287" s="50">
        <v>208</v>
      </c>
      <c r="M1287" s="50">
        <v>261</v>
      </c>
      <c r="N1287" s="50">
        <v>193.93960752102197</v>
      </c>
      <c r="O1287" s="306">
        <v>194.5826048764892</v>
      </c>
      <c r="P1287" s="50">
        <v>197.81652874225193</v>
      </c>
      <c r="Q1287" s="50">
        <v>199.71787597051846</v>
      </c>
      <c r="R1287" s="50">
        <v>203.7427826288945</v>
      </c>
      <c r="S1287" s="50">
        <v>206.08737763402274</v>
      </c>
      <c r="T1287" s="50">
        <v>206.07515036499336</v>
      </c>
      <c r="U1287" s="306">
        <v>192.90673191208566</v>
      </c>
      <c r="V1287" s="50">
        <v>194.42375107053823</v>
      </c>
      <c r="W1287" s="50">
        <v>194.60188843964465</v>
      </c>
      <c r="X1287" s="50">
        <v>196.81387660103121</v>
      </c>
      <c r="Y1287" s="50">
        <v>197.36413977551175</v>
      </c>
      <c r="Z1287" s="50">
        <v>195.65270154579775</v>
      </c>
    </row>
    <row r="1288" spans="1:26" x14ac:dyDescent="0.25">
      <c r="A1288" t="str">
        <f t="shared" si="29"/>
        <v>59. Productie films/video- en televisieprogramma's, maken geluidsopnamen en uitgeverijen muziekopnamen</v>
      </c>
      <c r="B1288">
        <v>59</v>
      </c>
      <c r="C1288" s="3" t="s">
        <v>10</v>
      </c>
      <c r="D1288" s="50">
        <v>543</v>
      </c>
      <c r="E1288" s="50">
        <v>517</v>
      </c>
      <c r="F1288" s="50">
        <v>529</v>
      </c>
      <c r="G1288" s="50">
        <v>570</v>
      </c>
      <c r="H1288" s="50">
        <v>597</v>
      </c>
      <c r="I1288" s="50">
        <v>547</v>
      </c>
      <c r="J1288" s="50">
        <v>546</v>
      </c>
      <c r="K1288" s="50">
        <v>537</v>
      </c>
      <c r="L1288" s="50">
        <v>614</v>
      </c>
      <c r="M1288" s="50">
        <v>654</v>
      </c>
      <c r="N1288" s="50">
        <v>519.6846165515916</v>
      </c>
      <c r="O1288" s="306">
        <v>521.4076056737772</v>
      </c>
      <c r="P1288" s="50">
        <v>530.07329550174995</v>
      </c>
      <c r="Q1288" s="50">
        <v>535.1681851835599</v>
      </c>
      <c r="R1288" s="50">
        <v>545.95340899704718</v>
      </c>
      <c r="S1288" s="50">
        <v>552.23603466481734</v>
      </c>
      <c r="T1288" s="50">
        <v>552.20327021975004</v>
      </c>
      <c r="U1288" s="306">
        <v>516.9169015312475</v>
      </c>
      <c r="V1288" s="50">
        <v>520.98193770275975</v>
      </c>
      <c r="W1288" s="50">
        <v>521.45927831173026</v>
      </c>
      <c r="X1288" s="50">
        <v>527.38656791574908</v>
      </c>
      <c r="Y1288" s="50">
        <v>528.86106459276937</v>
      </c>
      <c r="Z1288" s="50">
        <v>524.27505902366852</v>
      </c>
    </row>
    <row r="1289" spans="1:26" x14ac:dyDescent="0.25">
      <c r="A1289" t="str">
        <f t="shared" si="29"/>
        <v>59. Productie films/video- en televisieprogramma's, maken geluidsopnamen en uitgeverijen muziekopnamen</v>
      </c>
      <c r="B1289">
        <v>59</v>
      </c>
      <c r="C1289" s="3" t="s">
        <v>11</v>
      </c>
      <c r="D1289" s="50">
        <v>483</v>
      </c>
      <c r="E1289" s="50">
        <v>489</v>
      </c>
      <c r="F1289" s="50">
        <v>475</v>
      </c>
      <c r="G1289" s="50">
        <v>432</v>
      </c>
      <c r="H1289" s="50">
        <v>402</v>
      </c>
      <c r="I1289" s="50">
        <v>418</v>
      </c>
      <c r="J1289" s="50">
        <v>411</v>
      </c>
      <c r="K1289" s="50">
        <v>456</v>
      </c>
      <c r="L1289" s="50">
        <v>484</v>
      </c>
      <c r="M1289" s="50">
        <v>499</v>
      </c>
      <c r="N1289" s="50">
        <v>487.17545698204697</v>
      </c>
      <c r="O1289" s="306">
        <v>489.48267609243845</v>
      </c>
      <c r="P1289" s="50">
        <v>473.82062984413494</v>
      </c>
      <c r="Q1289" s="50">
        <v>467.49102102468356</v>
      </c>
      <c r="R1289" s="50">
        <v>459.29497185086507</v>
      </c>
      <c r="S1289" s="50">
        <v>446.8502427422369</v>
      </c>
      <c r="T1289" s="50">
        <v>452.40577060001925</v>
      </c>
      <c r="U1289" s="306">
        <v>485.26693037391499</v>
      </c>
      <c r="V1289" s="50">
        <v>465.69406901752603</v>
      </c>
      <c r="W1289" s="50">
        <v>455.51573727636872</v>
      </c>
      <c r="X1289" s="50">
        <v>443.67522003457009</v>
      </c>
      <c r="Y1289" s="50">
        <v>427.93602781396453</v>
      </c>
      <c r="Z1289" s="50">
        <v>429.52491387743055</v>
      </c>
    </row>
    <row r="1290" spans="1:26" x14ac:dyDescent="0.25">
      <c r="A1290" t="str">
        <f t="shared" si="29"/>
        <v>59. Productie films/video- en televisieprogramma's, maken geluidsopnamen en uitgeverijen muziekopnamen</v>
      </c>
      <c r="B1290">
        <v>59</v>
      </c>
      <c r="C1290" s="3" t="s">
        <v>12</v>
      </c>
      <c r="D1290" s="50">
        <v>323</v>
      </c>
      <c r="E1290" s="50">
        <v>331</v>
      </c>
      <c r="F1290" s="50">
        <v>334</v>
      </c>
      <c r="G1290" s="50">
        <v>342</v>
      </c>
      <c r="H1290" s="50">
        <v>328</v>
      </c>
      <c r="I1290" s="50">
        <v>328</v>
      </c>
      <c r="J1290" s="50">
        <v>335</v>
      </c>
      <c r="K1290" s="50">
        <v>311</v>
      </c>
      <c r="L1290" s="50">
        <v>336</v>
      </c>
      <c r="M1290" s="50">
        <v>334</v>
      </c>
      <c r="N1290" s="50">
        <v>370.17662676194902</v>
      </c>
      <c r="O1290" s="306">
        <v>360.52006846046396</v>
      </c>
      <c r="P1290" s="50">
        <v>387.19486319100383</v>
      </c>
      <c r="Q1290" s="50">
        <v>385.70174023719522</v>
      </c>
      <c r="R1290" s="50">
        <v>404.77062766721212</v>
      </c>
      <c r="S1290" s="50">
        <v>395.17898899135076</v>
      </c>
      <c r="T1290" s="50">
        <v>397.05052111054704</v>
      </c>
      <c r="U1290" s="306">
        <v>357.4150332686425</v>
      </c>
      <c r="V1290" s="50">
        <v>380.55403244349662</v>
      </c>
      <c r="W1290" s="50">
        <v>375.8215766108753</v>
      </c>
      <c r="X1290" s="50">
        <v>391.00514549524371</v>
      </c>
      <c r="Y1290" s="50">
        <v>378.45190770557122</v>
      </c>
      <c r="Z1290" s="50">
        <v>376.96930934105433</v>
      </c>
    </row>
    <row r="1291" spans="1:26" x14ac:dyDescent="0.25">
      <c r="A1291" t="str">
        <f t="shared" si="29"/>
        <v>59. Productie films/video- en televisieprogramma's, maken geluidsopnamen en uitgeverijen muziekopnamen</v>
      </c>
      <c r="B1291">
        <v>59</v>
      </c>
      <c r="C1291" s="3" t="s">
        <v>13</v>
      </c>
      <c r="D1291" s="50">
        <v>280</v>
      </c>
      <c r="E1291" s="50">
        <v>258</v>
      </c>
      <c r="F1291" s="50">
        <v>256</v>
      </c>
      <c r="G1291" s="50">
        <v>254</v>
      </c>
      <c r="H1291" s="50">
        <v>236</v>
      </c>
      <c r="I1291" s="50">
        <v>237</v>
      </c>
      <c r="J1291" s="50">
        <v>245</v>
      </c>
      <c r="K1291" s="50">
        <v>251</v>
      </c>
      <c r="L1291" s="50">
        <v>265</v>
      </c>
      <c r="M1291" s="50">
        <v>295</v>
      </c>
      <c r="N1291" s="50">
        <v>283.8660143044998</v>
      </c>
      <c r="O1291" s="306">
        <v>281.42637997168873</v>
      </c>
      <c r="P1291" s="50">
        <v>269.88981352265876</v>
      </c>
      <c r="Q1291" s="50">
        <v>281.66377083110967</v>
      </c>
      <c r="R1291" s="50">
        <v>270.92863655480727</v>
      </c>
      <c r="S1291" s="50">
        <v>300.27379872177443</v>
      </c>
      <c r="T1291" s="50">
        <v>292.44075029532718</v>
      </c>
      <c r="U1291" s="306">
        <v>279.00255148011382</v>
      </c>
      <c r="V1291" s="50">
        <v>265.26089732963544</v>
      </c>
      <c r="W1291" s="50">
        <v>274.44865134083659</v>
      </c>
      <c r="X1291" s="50">
        <v>261.71486692467215</v>
      </c>
      <c r="Y1291" s="50">
        <v>287.56385113061123</v>
      </c>
      <c r="Z1291" s="50">
        <v>277.65027824082824</v>
      </c>
    </row>
    <row r="1292" spans="1:26" x14ac:dyDescent="0.25">
      <c r="A1292" t="str">
        <f t="shared" si="29"/>
        <v>59. Productie films/video- en televisieprogramma's, maken geluidsopnamen en uitgeverijen muziekopnamen</v>
      </c>
      <c r="B1292">
        <v>59</v>
      </c>
      <c r="C1292" s="3" t="s">
        <v>14</v>
      </c>
      <c r="D1292" s="50">
        <v>175</v>
      </c>
      <c r="E1292" s="50">
        <v>205</v>
      </c>
      <c r="F1292" s="50">
        <v>206</v>
      </c>
      <c r="G1292" s="50">
        <v>201</v>
      </c>
      <c r="H1292" s="50">
        <v>209</v>
      </c>
      <c r="I1292" s="50">
        <v>215</v>
      </c>
      <c r="J1292" s="50">
        <v>214</v>
      </c>
      <c r="K1292" s="50">
        <v>209</v>
      </c>
      <c r="L1292" s="50">
        <v>211</v>
      </c>
      <c r="M1292" s="50">
        <v>197</v>
      </c>
      <c r="N1292" s="50">
        <v>208.10447670296099</v>
      </c>
      <c r="O1292" s="306">
        <v>220.72657252681466</v>
      </c>
      <c r="P1292" s="50">
        <v>225.79017079019815</v>
      </c>
      <c r="Q1292" s="50">
        <v>224.99268180503054</v>
      </c>
      <c r="R1292" s="50">
        <v>239.29325683732975</v>
      </c>
      <c r="S1292" s="50">
        <v>230.26177311307052</v>
      </c>
      <c r="T1292" s="50">
        <v>228.28283058767892</v>
      </c>
      <c r="U1292" s="306">
        <v>218.82553057263834</v>
      </c>
      <c r="V1292" s="50">
        <v>221.91761345224401</v>
      </c>
      <c r="W1292" s="50">
        <v>219.22925302301061</v>
      </c>
      <c r="X1292" s="50">
        <v>231.15534653526433</v>
      </c>
      <c r="Y1292" s="50">
        <v>220.51528480482105</v>
      </c>
      <c r="Z1292" s="50">
        <v>216.73720699411592</v>
      </c>
    </row>
    <row r="1293" spans="1:26" x14ac:dyDescent="0.25">
      <c r="A1293" t="str">
        <f t="shared" si="29"/>
        <v>59. Productie films/video- en televisieprogramma's, maken geluidsopnamen en uitgeverijen muziekopnamen</v>
      </c>
      <c r="B1293">
        <v>59</v>
      </c>
      <c r="C1293" s="3" t="s">
        <v>15</v>
      </c>
      <c r="D1293" s="50">
        <v>92</v>
      </c>
      <c r="E1293" s="50">
        <v>109</v>
      </c>
      <c r="F1293" s="50">
        <v>120</v>
      </c>
      <c r="G1293" s="50">
        <v>134</v>
      </c>
      <c r="H1293" s="50">
        <v>139</v>
      </c>
      <c r="I1293" s="50">
        <v>147</v>
      </c>
      <c r="J1293" s="50">
        <v>158</v>
      </c>
      <c r="K1293" s="50">
        <v>157</v>
      </c>
      <c r="L1293" s="50">
        <v>178</v>
      </c>
      <c r="M1293" s="50">
        <v>200</v>
      </c>
      <c r="N1293" s="50">
        <v>205.42805509411568</v>
      </c>
      <c r="O1293" s="306">
        <v>191.16080033152042</v>
      </c>
      <c r="P1293" s="50">
        <v>185.39791252233056</v>
      </c>
      <c r="Q1293" s="50">
        <v>180.19903982746106</v>
      </c>
      <c r="R1293" s="50">
        <v>164.88989034685085</v>
      </c>
      <c r="S1293" s="50">
        <v>173.90967511417963</v>
      </c>
      <c r="T1293" s="50">
        <v>184.25174506505607</v>
      </c>
      <c r="U1293" s="306">
        <v>189.51439819124346</v>
      </c>
      <c r="V1293" s="50">
        <v>182.21812819395581</v>
      </c>
      <c r="W1293" s="50">
        <v>175.58304821252526</v>
      </c>
      <c r="X1293" s="50">
        <v>159.28229757514032</v>
      </c>
      <c r="Y1293" s="50">
        <v>166.54845057275526</v>
      </c>
      <c r="Z1293" s="50">
        <v>174.93303594662675</v>
      </c>
    </row>
    <row r="1294" spans="1:26" x14ac:dyDescent="0.25">
      <c r="A1294" t="str">
        <f t="shared" si="29"/>
        <v>59. Productie films/video- en televisieprogramma's, maken geluidsopnamen en uitgeverijen muziekopnamen</v>
      </c>
      <c r="B1294">
        <v>59</v>
      </c>
      <c r="C1294" s="3" t="s">
        <v>16</v>
      </c>
      <c r="D1294" s="50">
        <v>76</v>
      </c>
      <c r="E1294" s="50">
        <v>79</v>
      </c>
      <c r="F1294" s="50">
        <v>78</v>
      </c>
      <c r="G1294" s="50">
        <v>72</v>
      </c>
      <c r="H1294" s="50">
        <v>66</v>
      </c>
      <c r="I1294" s="50">
        <v>65</v>
      </c>
      <c r="J1294" s="50">
        <v>91</v>
      </c>
      <c r="K1294" s="50">
        <v>105</v>
      </c>
      <c r="L1294" s="50">
        <v>118</v>
      </c>
      <c r="M1294" s="50">
        <v>131</v>
      </c>
      <c r="N1294" s="50">
        <v>132.40646480539456</v>
      </c>
      <c r="O1294" s="306">
        <v>149.54366112146045</v>
      </c>
      <c r="P1294" s="50">
        <v>154.2523522146945</v>
      </c>
      <c r="Q1294" s="50">
        <v>158.1541874391778</v>
      </c>
      <c r="R1294" s="50">
        <v>170.81607521191603</v>
      </c>
      <c r="S1294" s="50">
        <v>174.04140511602463</v>
      </c>
      <c r="T1294" s="50">
        <v>162.54230156612479</v>
      </c>
      <c r="U1294" s="306">
        <v>148.25569306886678</v>
      </c>
      <c r="V1294" s="50">
        <v>151.60674954574239</v>
      </c>
      <c r="W1294" s="50">
        <v>154.10289835470081</v>
      </c>
      <c r="X1294" s="50">
        <v>165.00694412064414</v>
      </c>
      <c r="Y1294" s="50">
        <v>166.67460472540282</v>
      </c>
      <c r="Z1294" s="50">
        <v>154.32156842082983</v>
      </c>
    </row>
    <row r="1295" spans="1:26" x14ac:dyDescent="0.25">
      <c r="A1295" t="str">
        <f t="shared" si="29"/>
        <v>59. Productie films/video- en televisieprogramma's, maken geluidsopnamen en uitgeverijen muziekopnamen</v>
      </c>
      <c r="B1295">
        <v>59</v>
      </c>
      <c r="C1295" s="3" t="s">
        <v>17</v>
      </c>
      <c r="D1295" s="50">
        <v>28</v>
      </c>
      <c r="E1295" s="50">
        <v>28</v>
      </c>
      <c r="F1295" s="50">
        <v>33</v>
      </c>
      <c r="G1295" s="50">
        <v>34</v>
      </c>
      <c r="H1295" s="50">
        <v>32</v>
      </c>
      <c r="I1295" s="50">
        <v>44</v>
      </c>
      <c r="J1295" s="50">
        <v>44</v>
      </c>
      <c r="K1295" s="50">
        <v>44</v>
      </c>
      <c r="L1295" s="50">
        <v>58</v>
      </c>
      <c r="M1295" s="50">
        <v>62</v>
      </c>
      <c r="N1295" s="50">
        <v>67.853309961643305</v>
      </c>
      <c r="O1295" s="306">
        <v>75.623911688188997</v>
      </c>
      <c r="P1295" s="50">
        <v>86.006688240076798</v>
      </c>
      <c r="Q1295" s="50">
        <v>93.364791675027519</v>
      </c>
      <c r="R1295" s="50">
        <v>95.718183470552432</v>
      </c>
      <c r="S1295" s="50">
        <v>96.389529145739232</v>
      </c>
      <c r="T1295" s="50">
        <v>109.15003764929635</v>
      </c>
      <c r="U1295" s="306">
        <v>74.972588980585613</v>
      </c>
      <c r="V1295" s="50">
        <v>84.531576057417951</v>
      </c>
      <c r="W1295" s="50">
        <v>90.973152430363342</v>
      </c>
      <c r="X1295" s="50">
        <v>92.462989397576436</v>
      </c>
      <c r="Y1295" s="50">
        <v>92.309566561609842</v>
      </c>
      <c r="Z1295" s="50">
        <v>103.62966957484328</v>
      </c>
    </row>
    <row r="1296" spans="1:26" x14ac:dyDescent="0.25">
      <c r="A1296" t="str">
        <f t="shared" si="29"/>
        <v>59. Productie films/video- en televisieprogramma's, maken geluidsopnamen en uitgeverijen muziekopnamen</v>
      </c>
      <c r="B1296">
        <v>59</v>
      </c>
      <c r="C1296" s="3" t="s">
        <v>156</v>
      </c>
      <c r="D1296" s="50">
        <v>16</v>
      </c>
      <c r="E1296" s="50">
        <v>14</v>
      </c>
      <c r="F1296" s="50">
        <v>18</v>
      </c>
      <c r="G1296" s="50">
        <v>16</v>
      </c>
      <c r="H1296" s="50">
        <v>10</v>
      </c>
      <c r="I1296" s="50">
        <v>14</v>
      </c>
      <c r="J1296" s="50">
        <v>17</v>
      </c>
      <c r="K1296" s="50">
        <v>12</v>
      </c>
      <c r="L1296" s="50">
        <v>11</v>
      </c>
      <c r="M1296" s="50">
        <v>15</v>
      </c>
      <c r="N1296" s="50">
        <v>15.731481481481481</v>
      </c>
      <c r="O1296" s="306">
        <v>21.184264530830191</v>
      </c>
      <c r="P1296" s="50">
        <v>16.754745749355667</v>
      </c>
      <c r="Q1296" s="50">
        <v>22.136142272268504</v>
      </c>
      <c r="R1296" s="50">
        <v>14.847775853910377</v>
      </c>
      <c r="S1296" s="50">
        <v>16.968388824159732</v>
      </c>
      <c r="T1296" s="50">
        <v>30.049060683469808</v>
      </c>
      <c r="U1296" s="306">
        <v>21.001811755976416</v>
      </c>
      <c r="V1296" s="50">
        <v>16.46738287004985</v>
      </c>
      <c r="W1296" s="50">
        <v>21.569101253550251</v>
      </c>
      <c r="X1296" s="50">
        <v>14.342831127588919</v>
      </c>
      <c r="Y1296" s="50">
        <v>16.250153221920655</v>
      </c>
      <c r="Z1296" s="50">
        <v>28.529300554780576</v>
      </c>
    </row>
    <row r="1297" spans="1:26" x14ac:dyDescent="0.25">
      <c r="A1297" t="str">
        <f t="shared" si="29"/>
        <v>59. Productie films/video- en televisieprogramma's, maken geluidsopnamen en uitgeverijen muziekopnamen</v>
      </c>
      <c r="B1297">
        <v>59</v>
      </c>
      <c r="C1297" s="3" t="s">
        <v>6</v>
      </c>
      <c r="D1297" s="50">
        <v>120</v>
      </c>
      <c r="E1297" s="50">
        <v>121</v>
      </c>
      <c r="F1297" s="50">
        <v>129</v>
      </c>
      <c r="G1297" s="50">
        <v>122</v>
      </c>
      <c r="H1297" s="50">
        <v>108</v>
      </c>
      <c r="I1297" s="50">
        <v>123</v>
      </c>
      <c r="J1297" s="50">
        <v>152</v>
      </c>
      <c r="K1297" s="50">
        <v>161</v>
      </c>
      <c r="L1297" s="50">
        <v>187</v>
      </c>
      <c r="M1297" s="50">
        <v>208</v>
      </c>
      <c r="N1297" s="50">
        <v>215.99125624851933</v>
      </c>
      <c r="O1297" s="306">
        <v>246.35183734047962</v>
      </c>
      <c r="P1297" s="50">
        <v>257.01378620412697</v>
      </c>
      <c r="Q1297" s="50">
        <v>273.65512138647381</v>
      </c>
      <c r="R1297" s="50">
        <v>281.38203453637885</v>
      </c>
      <c r="S1297" s="50">
        <v>287.39932308592358</v>
      </c>
      <c r="T1297" s="50">
        <v>301.74139989889096</v>
      </c>
      <c r="U1297" s="306">
        <v>244.23009380542879</v>
      </c>
      <c r="V1297" s="50">
        <v>252.6057084732102</v>
      </c>
      <c r="W1297" s="50">
        <v>266.64515203861441</v>
      </c>
      <c r="X1297" s="50">
        <v>271.81276464580947</v>
      </c>
      <c r="Y1297" s="50">
        <v>275.2343245089333</v>
      </c>
      <c r="Z1297" s="50">
        <v>286.48053855045373</v>
      </c>
    </row>
    <row r="1298" spans="1:26" x14ac:dyDescent="0.25">
      <c r="A1298" t="str">
        <f t="shared" si="29"/>
        <v>59. Productie films/video- en televisieprogramma's, maken geluidsopnamen en uitgeverijen muziekopnamen</v>
      </c>
      <c r="B1298">
        <v>59</v>
      </c>
      <c r="C1298" s="3" t="s">
        <v>157</v>
      </c>
      <c r="D1298" s="207">
        <v>1.0233975996894742</v>
      </c>
      <c r="E1298" s="206"/>
      <c r="F1298" s="206"/>
      <c r="G1298" s="206"/>
      <c r="H1298" s="206"/>
      <c r="I1298" s="206"/>
      <c r="J1298" s="206"/>
      <c r="K1298" s="206"/>
      <c r="L1298" s="206"/>
      <c r="M1298" s="206"/>
      <c r="N1298" s="206"/>
      <c r="O1298" s="308"/>
      <c r="P1298" s="206"/>
      <c r="Q1298" s="206"/>
      <c r="R1298" s="206"/>
      <c r="S1298" s="206"/>
      <c r="T1298" s="206"/>
      <c r="U1298" s="308"/>
      <c r="V1298" s="206"/>
      <c r="W1298" s="206"/>
      <c r="X1298" s="206"/>
      <c r="Y1298" s="206"/>
      <c r="Z1298" s="206"/>
    </row>
    <row r="1299" spans="1:26" x14ac:dyDescent="0.25">
      <c r="A1299" t="str">
        <f t="shared" si="29"/>
        <v>59. Productie films/video- en televisieprogramma's, maken geluidsopnamen en uitgeverijen muziekopnamen</v>
      </c>
      <c r="B1299">
        <v>59</v>
      </c>
      <c r="C1299" s="3" t="s">
        <v>158</v>
      </c>
      <c r="D1299" s="206"/>
      <c r="E1299" s="207">
        <v>1.4754234152899448E-2</v>
      </c>
      <c r="F1299" s="207">
        <v>1.3016322901390598E-2</v>
      </c>
      <c r="G1299" s="207">
        <v>1.0818130536062509E-2</v>
      </c>
      <c r="H1299" s="207">
        <v>2.0270228416165659E-2</v>
      </c>
      <c r="I1299" s="207">
        <v>1.5500230971749629E-2</v>
      </c>
      <c r="J1299" s="207">
        <v>1.0797492949739307E-2</v>
      </c>
      <c r="K1299" s="207">
        <v>2.278146895413613E-4</v>
      </c>
      <c r="L1299" s="207">
        <v>-3.5134973242334167E-2</v>
      </c>
      <c r="M1299" s="207">
        <v>-2.2478924320924354E-2</v>
      </c>
      <c r="N1299" s="207">
        <v>4.2265487777481736E-2</v>
      </c>
      <c r="O1299" s="307">
        <v>7.424260980495756E-3</v>
      </c>
      <c r="P1299" s="207">
        <v>7.4242609804950899E-3</v>
      </c>
      <c r="Q1299" s="207">
        <v>7.424260980495756E-3</v>
      </c>
      <c r="R1299" s="207">
        <v>7.4242609804949788E-3</v>
      </c>
      <c r="S1299" s="207">
        <v>7.424260980495645E-3</v>
      </c>
      <c r="T1299" s="207">
        <v>7.4242609804948678E-3</v>
      </c>
      <c r="U1299" s="307">
        <v>1.1767403918971964E-2</v>
      </c>
      <c r="V1299" s="207">
        <v>1.176740391897102E-2</v>
      </c>
      <c r="W1299" s="207">
        <v>1.1767403918971964E-2</v>
      </c>
      <c r="X1299" s="207">
        <v>1.176740391897152E-2</v>
      </c>
      <c r="Y1299" s="207">
        <v>1.1767403918971686E-2</v>
      </c>
      <c r="Z1299" s="207">
        <v>1.1767403918971686E-2</v>
      </c>
    </row>
    <row r="1300" spans="1:26" x14ac:dyDescent="0.25">
      <c r="A1300" t="str">
        <f t="shared" si="29"/>
        <v>59. Productie films/video- en televisieprogramma's, maken geluidsopnamen en uitgeverijen muziekopnamen</v>
      </c>
      <c r="B1300">
        <v>59</v>
      </c>
      <c r="C1300" s="3" t="s">
        <v>159</v>
      </c>
      <c r="D1300" s="208"/>
      <c r="E1300" s="50">
        <v>16.360701984465951</v>
      </c>
      <c r="F1300" s="50">
        <v>12.084280281981638</v>
      </c>
      <c r="G1300" s="50">
        <v>12.040316434675075</v>
      </c>
      <c r="H1300" s="50">
        <v>4.2802754372969982</v>
      </c>
      <c r="I1300" s="50">
        <v>4.246885455186086</v>
      </c>
      <c r="J1300" s="50">
        <v>4.2139662890320144</v>
      </c>
      <c r="K1300" s="50">
        <v>2.3657020235489306</v>
      </c>
      <c r="L1300" s="50">
        <v>3.3363763077321424</v>
      </c>
      <c r="M1300" s="50">
        <v>2.2748750675070677</v>
      </c>
      <c r="N1300" s="50">
        <v>5.7011686107765573</v>
      </c>
      <c r="O1300" s="306">
        <v>6.1074465483120948</v>
      </c>
      <c r="P1300" s="50">
        <v>6.1276954909051904</v>
      </c>
      <c r="Q1300" s="50">
        <v>6.2295365609368352</v>
      </c>
      <c r="R1300" s="50">
        <v>6.2894128116668915</v>
      </c>
      <c r="S1300" s="50">
        <v>6.4161631057001198</v>
      </c>
      <c r="T1300" s="50">
        <v>6.4899978878485092</v>
      </c>
      <c r="U1300" s="306">
        <v>6.151757508262536</v>
      </c>
      <c r="V1300" s="50">
        <v>6.1189947303875289</v>
      </c>
      <c r="W1300" s="50">
        <v>6.1671145245723205</v>
      </c>
      <c r="X1300" s="50">
        <v>6.172765035635579</v>
      </c>
      <c r="Y1300" s="50">
        <v>6.2429292220745083</v>
      </c>
      <c r="Z1300" s="50">
        <v>6.2603835505554208</v>
      </c>
    </row>
    <row r="1301" spans="1:26" x14ac:dyDescent="0.25">
      <c r="A1301" t="str">
        <f t="shared" si="29"/>
        <v>59. Productie films/video- en televisieprogramma's, maken geluidsopnamen en uitgeverijen muziekopnamen</v>
      </c>
      <c r="B1301">
        <v>59</v>
      </c>
      <c r="C1301" s="3" t="s">
        <v>160</v>
      </c>
      <c r="D1301" s="208"/>
      <c r="E1301" s="50">
        <v>101.4890064399391</v>
      </c>
      <c r="F1301" s="50">
        <v>92.500673427625941</v>
      </c>
      <c r="G1301" s="50">
        <v>81.869339734188046</v>
      </c>
      <c r="H1301" s="50">
        <v>88.340867954313723</v>
      </c>
      <c r="I1301" s="50">
        <v>86.094930914165033</v>
      </c>
      <c r="J1301" s="50">
        <v>79.838805324380701</v>
      </c>
      <c r="K1301" s="50">
        <v>62.363144343782885</v>
      </c>
      <c r="L1301" s="50">
        <v>66.837362254440876</v>
      </c>
      <c r="M1301" s="50">
        <v>77.375314890296806</v>
      </c>
      <c r="N1301" s="50">
        <v>113.98943187675835</v>
      </c>
      <c r="O1301" s="306">
        <v>77.94430722117643</v>
      </c>
      <c r="P1301" s="50">
        <v>78.202727788576439</v>
      </c>
      <c r="Q1301" s="50">
        <v>79.502441439361291</v>
      </c>
      <c r="R1301" s="50">
        <v>80.266592684114357</v>
      </c>
      <c r="S1301" s="50">
        <v>81.884202233432646</v>
      </c>
      <c r="T1301" s="50">
        <v>82.826494711616149</v>
      </c>
      <c r="U1301" s="306">
        <v>78.786614658072196</v>
      </c>
      <c r="V1301" s="50">
        <v>78.367016136495323</v>
      </c>
      <c r="W1301" s="50">
        <v>78.983294602733807</v>
      </c>
      <c r="X1301" s="50">
        <v>79.055661668107263</v>
      </c>
      <c r="Y1301" s="50">
        <v>79.954266450941503</v>
      </c>
      <c r="Z1301" s="50">
        <v>80.177807032684839</v>
      </c>
    </row>
    <row r="1302" spans="1:26" x14ac:dyDescent="0.25">
      <c r="A1302" t="str">
        <f t="shared" si="29"/>
        <v>59. Productie films/video- en televisieprogramma's, maken geluidsopnamen en uitgeverijen muziekopnamen</v>
      </c>
      <c r="B1302">
        <v>59</v>
      </c>
      <c r="C1302" s="3" t="s">
        <v>161</v>
      </c>
      <c r="D1302" s="208"/>
      <c r="E1302" s="50">
        <v>173.76977693595509</v>
      </c>
      <c r="F1302" s="50">
        <v>164.55080867834522</v>
      </c>
      <c r="G1302" s="50">
        <v>167.20732604695152</v>
      </c>
      <c r="H1302" s="50">
        <v>185.55437981200353</v>
      </c>
      <c r="I1302" s="50">
        <v>191.49610932878207</v>
      </c>
      <c r="J1302" s="50">
        <v>172.88551151945416</v>
      </c>
      <c r="K1302" s="50">
        <v>166.79840592518232</v>
      </c>
      <c r="L1302" s="50">
        <v>145.05916453227314</v>
      </c>
      <c r="M1302" s="50">
        <v>173.62989601691825</v>
      </c>
      <c r="N1302" s="50">
        <v>227.28413540659952</v>
      </c>
      <c r="O1302" s="306">
        <v>162.49916013206396</v>
      </c>
      <c r="P1302" s="50">
        <v>163.03791821024129</v>
      </c>
      <c r="Q1302" s="50">
        <v>165.74757571050506</v>
      </c>
      <c r="R1302" s="50">
        <v>167.3406867395617</v>
      </c>
      <c r="S1302" s="50">
        <v>170.7130971510102</v>
      </c>
      <c r="T1302" s="50">
        <v>172.67759900833087</v>
      </c>
      <c r="U1302" s="306">
        <v>164.75622470467471</v>
      </c>
      <c r="V1302" s="50">
        <v>163.8787727592306</v>
      </c>
      <c r="W1302" s="50">
        <v>165.16751595380632</v>
      </c>
      <c r="X1302" s="50">
        <v>165.31884780802579</v>
      </c>
      <c r="Y1302" s="50">
        <v>167.19798339677862</v>
      </c>
      <c r="Z1302" s="50">
        <v>167.66544481108301</v>
      </c>
    </row>
    <row r="1303" spans="1:26" x14ac:dyDescent="0.25">
      <c r="A1303" t="str">
        <f t="shared" si="29"/>
        <v>59. Productie films/video- en televisieprogramma's, maken geluidsopnamen en uitgeverijen muziekopnamen</v>
      </c>
      <c r="B1303">
        <v>59</v>
      </c>
      <c r="C1303" s="3" t="s">
        <v>162</v>
      </c>
      <c r="D1303" s="208"/>
      <c r="E1303" s="50">
        <v>128.81554531918178</v>
      </c>
      <c r="F1303" s="50">
        <v>129.56589982674902</v>
      </c>
      <c r="G1303" s="50">
        <v>124.81230528844418</v>
      </c>
      <c r="H1303" s="50">
        <v>117.59681340969485</v>
      </c>
      <c r="I1303" s="50">
        <v>107.51282906136635</v>
      </c>
      <c r="J1303" s="50">
        <v>109.82620214274777</v>
      </c>
      <c r="K1303" s="50">
        <v>103.64286960508097</v>
      </c>
      <c r="L1303" s="50">
        <v>98.865197753957531</v>
      </c>
      <c r="M1303" s="50">
        <v>111.06139546944358</v>
      </c>
      <c r="N1303" s="50">
        <v>146.8108425033285</v>
      </c>
      <c r="O1303" s="306">
        <v>126.35815187123573</v>
      </c>
      <c r="P1303" s="50">
        <v>126.95657270416707</v>
      </c>
      <c r="Q1303" s="50">
        <v>122.8943253349811</v>
      </c>
      <c r="R1303" s="50">
        <v>121.25262179464163</v>
      </c>
      <c r="S1303" s="50">
        <v>119.12682171295261</v>
      </c>
      <c r="T1303" s="50">
        <v>115.89904628180534</v>
      </c>
      <c r="U1303" s="306">
        <v>128.47402451702624</v>
      </c>
      <c r="V1303" s="50">
        <v>127.97072310737865</v>
      </c>
      <c r="W1303" s="50">
        <v>122.8091242753145</v>
      </c>
      <c r="X1303" s="50">
        <v>120.1249758377955</v>
      </c>
      <c r="Y1303" s="50">
        <v>117.00248910202973</v>
      </c>
      <c r="Z1303" s="50">
        <v>112.85187490698259</v>
      </c>
    </row>
    <row r="1304" spans="1:26" x14ac:dyDescent="0.25">
      <c r="A1304" t="str">
        <f t="shared" si="29"/>
        <v>59. Productie films/video- en televisieprogramma's, maken geluidsopnamen en uitgeverijen muziekopnamen</v>
      </c>
      <c r="B1304">
        <v>59</v>
      </c>
      <c r="C1304" s="3" t="s">
        <v>163</v>
      </c>
      <c r="D1304" s="208"/>
      <c r="E1304" s="50">
        <v>65.995633948749756</v>
      </c>
      <c r="F1304" s="50">
        <v>67.054952109608678</v>
      </c>
      <c r="G1304" s="50">
        <v>66.928504670250192</v>
      </c>
      <c r="H1304" s="50">
        <v>71.764200101419135</v>
      </c>
      <c r="I1304" s="50">
        <v>67.261925146025334</v>
      </c>
      <c r="J1304" s="50">
        <v>65.719427074805949</v>
      </c>
      <c r="K1304" s="50">
        <v>63.581133606187322</v>
      </c>
      <c r="L1304" s="50">
        <v>48.028240271169565</v>
      </c>
      <c r="M1304" s="50">
        <v>56.141463727346029</v>
      </c>
      <c r="N1304" s="50">
        <v>77.431921988884227</v>
      </c>
      <c r="O1304" s="306">
        <v>72.921417597850734</v>
      </c>
      <c r="P1304" s="50">
        <v>71.019163728879406</v>
      </c>
      <c r="Q1304" s="50">
        <v>76.273854882390879</v>
      </c>
      <c r="R1304" s="50">
        <v>75.979723285287804</v>
      </c>
      <c r="S1304" s="50">
        <v>79.736120104757916</v>
      </c>
      <c r="T1304" s="50">
        <v>77.846654809640611</v>
      </c>
      <c r="U1304" s="306">
        <v>74.52914760036083</v>
      </c>
      <c r="V1304" s="50">
        <v>71.959804707487677</v>
      </c>
      <c r="W1304" s="50">
        <v>76.618472381653007</v>
      </c>
      <c r="X1304" s="50">
        <v>75.665668034315047</v>
      </c>
      <c r="Y1304" s="50">
        <v>78.722636963936523</v>
      </c>
      <c r="Z1304" s="50">
        <v>76.195243162029698</v>
      </c>
    </row>
    <row r="1305" spans="1:26" x14ac:dyDescent="0.25">
      <c r="A1305" t="str">
        <f t="shared" si="29"/>
        <v>59. Productie films/video- en televisieprogramma's, maken geluidsopnamen en uitgeverijen muziekopnamen</v>
      </c>
      <c r="B1305">
        <v>59</v>
      </c>
      <c r="C1305" s="3" t="s">
        <v>164</v>
      </c>
      <c r="D1305" s="208"/>
      <c r="E1305" s="50">
        <v>56.034708551176664</v>
      </c>
      <c r="F1305" s="50">
        <v>51.183600347837789</v>
      </c>
      <c r="G1305" s="50">
        <v>50.224091006594122</v>
      </c>
      <c r="H1305" s="50">
        <v>52.232548157151307</v>
      </c>
      <c r="I1305" s="50">
        <v>47.40530959952612</v>
      </c>
      <c r="J1305" s="50">
        <v>46.491630644239869</v>
      </c>
      <c r="K1305" s="50">
        <v>45.471397213756852</v>
      </c>
      <c r="L1305" s="50">
        <v>37.708922680744017</v>
      </c>
      <c r="M1305" s="50">
        <v>43.166062168943178</v>
      </c>
      <c r="N1305" s="50">
        <v>67.152387757098623</v>
      </c>
      <c r="O1305" s="306">
        <v>54.727660370365115</v>
      </c>
      <c r="P1305" s="50">
        <v>54.257313543108786</v>
      </c>
      <c r="Q1305" s="50">
        <v>52.033132913351025</v>
      </c>
      <c r="R1305" s="50">
        <v>54.303081073121987</v>
      </c>
      <c r="S1305" s="50">
        <v>52.233411746404087</v>
      </c>
      <c r="T1305" s="50">
        <v>57.890982528598073</v>
      </c>
      <c r="U1305" s="306">
        <v>55.960531045865089</v>
      </c>
      <c r="V1305" s="50">
        <v>55.001761948263315</v>
      </c>
      <c r="W1305" s="50">
        <v>52.292771703011816</v>
      </c>
      <c r="X1305" s="50">
        <v>54.104019149611872</v>
      </c>
      <c r="Y1305" s="50">
        <v>51.593717450065256</v>
      </c>
      <c r="Z1305" s="50">
        <v>56.689511980821798</v>
      </c>
    </row>
    <row r="1306" spans="1:26" x14ac:dyDescent="0.25">
      <c r="A1306" t="str">
        <f t="shared" si="29"/>
        <v>59. Productie films/video- en televisieprogramma's, maken geluidsopnamen en uitgeverijen muziekopnamen</v>
      </c>
      <c r="B1306">
        <v>59</v>
      </c>
      <c r="C1306" s="3" t="s">
        <v>165</v>
      </c>
      <c r="D1306" s="208"/>
      <c r="E1306" s="50">
        <v>28.128701740634284</v>
      </c>
      <c r="F1306" s="50">
        <v>32.594493089612278</v>
      </c>
      <c r="G1306" s="50">
        <v>32.300662989621088</v>
      </c>
      <c r="H1306" s="50">
        <v>33.416537989016454</v>
      </c>
      <c r="I1306" s="50">
        <v>33.749619985382921</v>
      </c>
      <c r="J1306" s="50">
        <v>33.707419922671264</v>
      </c>
      <c r="K1306" s="50">
        <v>31.288730077674153</v>
      </c>
      <c r="L1306" s="50">
        <v>23.166862304639405</v>
      </c>
      <c r="M1306" s="50">
        <v>26.058981089302229</v>
      </c>
      <c r="N1306" s="50">
        <v>37.084598352071019</v>
      </c>
      <c r="O1306" s="306">
        <v>31.924364089100848</v>
      </c>
      <c r="P1306" s="50">
        <v>33.860662572594549</v>
      </c>
      <c r="Q1306" s="50">
        <v>34.637446220511734</v>
      </c>
      <c r="R1306" s="50">
        <v>34.515107051634011</v>
      </c>
      <c r="S1306" s="50">
        <v>36.708893419172348</v>
      </c>
      <c r="T1306" s="50">
        <v>35.323414455691818</v>
      </c>
      <c r="U1306" s="306">
        <v>32.828191577558599</v>
      </c>
      <c r="V1306" s="50">
        <v>34.519422904837604</v>
      </c>
      <c r="W1306" s="50">
        <v>35.007194675794331</v>
      </c>
      <c r="X1306" s="50">
        <v>34.583109559516934</v>
      </c>
      <c r="Y1306" s="50">
        <v>36.464434213339629</v>
      </c>
      <c r="Z1306" s="50">
        <v>34.785979283306538</v>
      </c>
    </row>
    <row r="1307" spans="1:26" x14ac:dyDescent="0.25">
      <c r="A1307" t="str">
        <f t="shared" si="29"/>
        <v>59. Productie films/video- en televisieprogramma's, maken geluidsopnamen en uitgeverijen muziekopnamen</v>
      </c>
      <c r="B1307">
        <v>59</v>
      </c>
      <c r="C1307" s="3" t="s">
        <v>166</v>
      </c>
      <c r="D1307" s="206"/>
      <c r="E1307" s="50">
        <v>13.095764050645204</v>
      </c>
      <c r="F1307" s="50">
        <v>15.326201168371702</v>
      </c>
      <c r="G1307" s="50">
        <v>16.609098936386356</v>
      </c>
      <c r="H1307" s="50">
        <v>19.813408261565254</v>
      </c>
      <c r="I1307" s="50">
        <v>19.889684895208038</v>
      </c>
      <c r="J1307" s="50">
        <v>20.343112471883774</v>
      </c>
      <c r="K1307" s="50">
        <v>20.195377029158362</v>
      </c>
      <c r="L1307" s="50">
        <v>14.515600481897204</v>
      </c>
      <c r="M1307" s="50">
        <v>18.709954324429432</v>
      </c>
      <c r="N1307" s="50">
        <v>33.971303008927769</v>
      </c>
      <c r="O1307" s="306">
        <v>27.735928072686747</v>
      </c>
      <c r="P1307" s="50">
        <v>25.80963055841212</v>
      </c>
      <c r="Q1307" s="50">
        <v>25.031552599715592</v>
      </c>
      <c r="R1307" s="50">
        <v>24.329625304254797</v>
      </c>
      <c r="S1307" s="50">
        <v>22.262656074303926</v>
      </c>
      <c r="T1307" s="50">
        <v>23.480464914596475</v>
      </c>
      <c r="U1307" s="306">
        <v>28.628131479533653</v>
      </c>
      <c r="V1307" s="50">
        <v>26.410429219114889</v>
      </c>
      <c r="W1307" s="50">
        <v>25.393632478782639</v>
      </c>
      <c r="X1307" s="50">
        <v>24.46897814177591</v>
      </c>
      <c r="Y1307" s="50">
        <v>22.197331105793683</v>
      </c>
      <c r="Z1307" s="50">
        <v>23.20993078829969</v>
      </c>
    </row>
    <row r="1308" spans="1:26" x14ac:dyDescent="0.25">
      <c r="A1308" t="str">
        <f t="shared" si="29"/>
        <v>59. Productie films/video- en televisieprogramma's, maken geluidsopnamen en uitgeverijen muziekopnamen</v>
      </c>
      <c r="B1308">
        <v>59</v>
      </c>
      <c r="C1308" s="3" t="s">
        <v>167</v>
      </c>
      <c r="D1308" s="206"/>
      <c r="E1308" s="50">
        <v>12.62362878130253</v>
      </c>
      <c r="F1308" s="50">
        <v>12.984634928537378</v>
      </c>
      <c r="G1308" s="50">
        <v>12.648813456591947</v>
      </c>
      <c r="H1308" s="50">
        <v>12.356378853452302</v>
      </c>
      <c r="I1308" s="50">
        <v>11.011860784333152</v>
      </c>
      <c r="J1308" s="50">
        <v>10.539336437382282</v>
      </c>
      <c r="K1308" s="50">
        <v>13.793230290657181</v>
      </c>
      <c r="L1308" s="50">
        <v>12.202172987142124</v>
      </c>
      <c r="M1308" s="50">
        <v>15.206331986847983</v>
      </c>
      <c r="N1308" s="50">
        <v>25.36312383469701</v>
      </c>
      <c r="O1308" s="306">
        <v>21.02222811180653</v>
      </c>
      <c r="P1308" s="50">
        <v>23.74310772053736</v>
      </c>
      <c r="Q1308" s="50">
        <v>24.490708514920762</v>
      </c>
      <c r="R1308" s="50">
        <v>25.110204475818978</v>
      </c>
      <c r="S1308" s="50">
        <v>27.120537532258727</v>
      </c>
      <c r="T1308" s="50">
        <v>27.632624469098548</v>
      </c>
      <c r="U1308" s="306">
        <v>21.597288314434678</v>
      </c>
      <c r="V1308" s="50">
        <v>24.182512176959641</v>
      </c>
      <c r="W1308" s="50">
        <v>24.729114890017698</v>
      </c>
      <c r="X1308" s="50">
        <v>25.136270579749567</v>
      </c>
      <c r="Y1308" s="50">
        <v>26.914868177283768</v>
      </c>
      <c r="Z1308" s="50">
        <v>27.186886216165284</v>
      </c>
    </row>
    <row r="1309" spans="1:26" x14ac:dyDescent="0.25">
      <c r="A1309" t="str">
        <f t="shared" si="29"/>
        <v>59. Productie films/video- en televisieprogramma's, maken geluidsopnamen en uitgeverijen muziekopnamen</v>
      </c>
      <c r="B1309">
        <v>59</v>
      </c>
      <c r="C1309" s="3" t="s">
        <v>168</v>
      </c>
      <c r="D1309" s="206"/>
      <c r="E1309" s="50">
        <v>7.1660646982066343</v>
      </c>
      <c r="F1309" s="50">
        <v>7.1174031831643862</v>
      </c>
      <c r="G1309" s="50">
        <v>8.315827689245058</v>
      </c>
      <c r="H1309" s="50">
        <v>8.8891937956305362</v>
      </c>
      <c r="I1309" s="50">
        <v>8.2136601247250738</v>
      </c>
      <c r="J1309" s="50">
        <v>11.086862198528522</v>
      </c>
      <c r="K1309" s="50">
        <v>10.621796355079812</v>
      </c>
      <c r="L1309" s="50">
        <v>9.0658336860772888</v>
      </c>
      <c r="M1309" s="50">
        <v>12.684467969089106</v>
      </c>
      <c r="N1309" s="50">
        <v>17.573412413610221</v>
      </c>
      <c r="O1309" s="306">
        <v>16.86839452877253</v>
      </c>
      <c r="P1309" s="50">
        <v>18.800173180741414</v>
      </c>
      <c r="Q1309" s="50">
        <v>21.381340868512879</v>
      </c>
      <c r="R1309" s="50">
        <v>23.210572070268896</v>
      </c>
      <c r="S1309" s="50">
        <v>23.795627409649324</v>
      </c>
      <c r="T1309" s="50">
        <v>23.962524554691072</v>
      </c>
      <c r="U1309" s="306">
        <v>17.163091152784677</v>
      </c>
      <c r="V1309" s="50">
        <v>18.963870434050122</v>
      </c>
      <c r="W1309" s="50">
        <v>21.381759356797019</v>
      </c>
      <c r="X1309" s="50">
        <v>23.011117784838035</v>
      </c>
      <c r="Y1309" s="50">
        <v>23.387963183913222</v>
      </c>
      <c r="Z1309" s="50">
        <v>23.349155790138298</v>
      </c>
    </row>
    <row r="1310" spans="1:26" x14ac:dyDescent="0.25">
      <c r="A1310" t="str">
        <f t="shared" si="29"/>
        <v>59. Productie films/video- en televisieprogramma's, maken geluidsopnamen en uitgeverijen muziekopnamen</v>
      </c>
      <c r="B1310">
        <v>59</v>
      </c>
      <c r="C1310" s="3" t="s">
        <v>169</v>
      </c>
      <c r="D1310" s="206"/>
      <c r="E1310" s="50">
        <v>4.0680731476874517</v>
      </c>
      <c r="F1310" s="50">
        <v>3.5352332467053955</v>
      </c>
      <c r="G1310" s="50">
        <v>4.5057324260453182</v>
      </c>
      <c r="H1310" s="50">
        <v>4.156329055899711</v>
      </c>
      <c r="I1310" s="50">
        <v>2.5500056854931588</v>
      </c>
      <c r="J1310" s="50">
        <v>3.5041696273822782</v>
      </c>
      <c r="K1310" s="50">
        <v>4.0753785885408291</v>
      </c>
      <c r="L1310" s="50">
        <v>2.4523843720227849</v>
      </c>
      <c r="M1310" s="50">
        <v>2.387235545823061</v>
      </c>
      <c r="N1310" s="50">
        <v>4.2264873803257199</v>
      </c>
      <c r="O1310" s="306">
        <v>3.8844897495384014</v>
      </c>
      <c r="P1310" s="50">
        <v>5.2309160150230225</v>
      </c>
      <c r="Q1310" s="50">
        <v>4.1371588681020439</v>
      </c>
      <c r="R1310" s="50">
        <v>5.4659580442040294</v>
      </c>
      <c r="S1310" s="50">
        <v>3.6662810922069045</v>
      </c>
      <c r="T1310" s="50">
        <v>4.1899125985827324</v>
      </c>
      <c r="U1310" s="306">
        <v>3.9528138222464664</v>
      </c>
      <c r="V1310" s="50">
        <v>5.2770778072596203</v>
      </c>
      <c r="W1310" s="50">
        <v>4.1377221021162072</v>
      </c>
      <c r="X1310" s="50">
        <v>5.4196193580897125</v>
      </c>
      <c r="Y1310" s="50">
        <v>3.6038907840955106</v>
      </c>
      <c r="Z1310" s="50">
        <v>4.0831392990446931</v>
      </c>
    </row>
    <row r="1311" spans="1:26" x14ac:dyDescent="0.25">
      <c r="A1311" t="str">
        <f t="shared" si="29"/>
        <v>59. Productie films/video- en televisieprogramma's, maken geluidsopnamen en uitgeverijen muziekopnamen</v>
      </c>
      <c r="B1311">
        <v>59</v>
      </c>
      <c r="C1311" s="3" t="s">
        <v>26</v>
      </c>
      <c r="D1311" s="208"/>
      <c r="E1311" s="50">
        <v>23.857766627196618</v>
      </c>
      <c r="F1311" s="50">
        <v>23.637271358407162</v>
      </c>
      <c r="G1311" s="50">
        <v>25.470373571882327</v>
      </c>
      <c r="H1311" s="50">
        <v>25.401901704982549</v>
      </c>
      <c r="I1311" s="50">
        <v>21.775526594551383</v>
      </c>
      <c r="J1311" s="50">
        <v>25.130368263293082</v>
      </c>
      <c r="K1311" s="50">
        <v>28.490405234277823</v>
      </c>
      <c r="L1311" s="50">
        <v>23.720391045242195</v>
      </c>
      <c r="M1311" s="50">
        <v>30.278035501760151</v>
      </c>
      <c r="N1311" s="50">
        <v>47.163023628632956</v>
      </c>
      <c r="O1311" s="306">
        <v>41.775112390117464</v>
      </c>
      <c r="P1311" s="50">
        <v>47.774196916301797</v>
      </c>
      <c r="Q1311" s="50">
        <v>50.009208251535682</v>
      </c>
      <c r="R1311" s="50">
        <v>53.7867345902919</v>
      </c>
      <c r="S1311" s="50">
        <v>54.582446034114952</v>
      </c>
      <c r="T1311" s="50">
        <v>55.785061622372346</v>
      </c>
      <c r="U1311" s="306">
        <v>42.713193289465821</v>
      </c>
      <c r="V1311" s="50">
        <v>48.423460418269386</v>
      </c>
      <c r="W1311" s="50">
        <v>50.248596348930924</v>
      </c>
      <c r="X1311" s="50">
        <v>53.56700772267731</v>
      </c>
      <c r="Y1311" s="50">
        <v>53.906722145292505</v>
      </c>
      <c r="Z1311" s="50">
        <v>54.619181305348278</v>
      </c>
    </row>
    <row r="1312" spans="1:26" x14ac:dyDescent="0.25">
      <c r="A1312" t="str">
        <f t="shared" si="29"/>
        <v>59. Productie films/video- en televisieprogramma's, maken geluidsopnamen en uitgeverijen muziekopnamen</v>
      </c>
      <c r="B1312">
        <v>59</v>
      </c>
      <c r="C1312" s="3" t="s">
        <v>19</v>
      </c>
      <c r="D1312" s="208"/>
      <c r="E1312" s="50">
        <v>607.54760559794431</v>
      </c>
      <c r="F1312" s="50">
        <v>588.49818028853929</v>
      </c>
      <c r="G1312" s="50">
        <v>577.46201867899288</v>
      </c>
      <c r="H1312" s="50">
        <v>598.40093282744363</v>
      </c>
      <c r="I1312" s="50">
        <v>579.43282098019324</v>
      </c>
      <c r="J1312" s="50">
        <v>558.15644365250853</v>
      </c>
      <c r="K1312" s="50">
        <v>524.1971650586496</v>
      </c>
      <c r="L1312" s="50">
        <v>461.23811763209608</v>
      </c>
      <c r="M1312" s="50">
        <v>538.69597825594678</v>
      </c>
      <c r="N1312" s="50">
        <v>756.58881313307745</v>
      </c>
      <c r="O1312" s="306">
        <v>601.99354829290917</v>
      </c>
      <c r="P1312" s="50">
        <v>607.04588151318671</v>
      </c>
      <c r="Q1312" s="50">
        <v>612.35907391328931</v>
      </c>
      <c r="R1312" s="50">
        <v>618.06358533457512</v>
      </c>
      <c r="S1312" s="50">
        <v>623.66381158184879</v>
      </c>
      <c r="T1312" s="50">
        <v>628.21971622050023</v>
      </c>
      <c r="U1312" s="306">
        <v>612.82781638081951</v>
      </c>
      <c r="V1312" s="50">
        <v>612.65038593146505</v>
      </c>
      <c r="W1312" s="50">
        <v>612.68771694459963</v>
      </c>
      <c r="X1312" s="50">
        <v>613.06103295746107</v>
      </c>
      <c r="Y1312" s="50">
        <v>613.28251005025186</v>
      </c>
      <c r="Z1312" s="50">
        <v>612.45535682111176</v>
      </c>
    </row>
    <row r="1313" spans="1:26" x14ac:dyDescent="0.25">
      <c r="A1313" t="str">
        <f t="shared" si="29"/>
        <v>59. Productie films/video- en televisieprogramma's, maken geluidsopnamen en uitgeverijen muziekopnamen</v>
      </c>
      <c r="B1313">
        <v>59</v>
      </c>
      <c r="C1313" s="3" t="s">
        <v>20</v>
      </c>
      <c r="D1313" s="208"/>
      <c r="E1313" s="207">
        <v>3.9268966591870548E-2</v>
      </c>
      <c r="F1313" s="207">
        <v>4.0165411126365527E-2</v>
      </c>
      <c r="G1313" s="207">
        <v>4.410744386297228E-2</v>
      </c>
      <c r="H1313" s="207">
        <v>4.2449635873658478E-2</v>
      </c>
      <c r="I1313" s="207">
        <v>3.7580761403392678E-2</v>
      </c>
      <c r="J1313" s="207">
        <v>4.5023879145500822E-2</v>
      </c>
      <c r="K1313" s="207">
        <v>5.4350551917025695E-2</v>
      </c>
      <c r="L1313" s="207">
        <v>5.142764688880859E-2</v>
      </c>
      <c r="M1313" s="207">
        <v>5.6206165859612862E-2</v>
      </c>
      <c r="N1313" s="207">
        <v>6.2336400974960474E-2</v>
      </c>
      <c r="O1313" s="307">
        <v>6.9394618112736228E-2</v>
      </c>
      <c r="P1313" s="207">
        <v>7.8699482808803164E-2</v>
      </c>
      <c r="Q1313" s="207">
        <v>8.1666477042548147E-2</v>
      </c>
      <c r="R1313" s="207">
        <v>8.7024597252684993E-2</v>
      </c>
      <c r="S1313" s="207">
        <v>8.7519020697502226E-2</v>
      </c>
      <c r="T1313" s="207">
        <v>8.879864827864177E-2</v>
      </c>
      <c r="U1313" s="307">
        <v>6.9698522403433563E-2</v>
      </c>
      <c r="V1313" s="207">
        <v>7.9039304520549733E-2</v>
      </c>
      <c r="W1313" s="207">
        <v>8.2013389462930089E-2</v>
      </c>
      <c r="X1313" s="207">
        <v>8.7376304875006153E-2</v>
      </c>
      <c r="Y1313" s="207">
        <v>8.7898678442461103E-2</v>
      </c>
      <c r="Z1313" s="207">
        <v>8.9180673655699039E-2</v>
      </c>
    </row>
    <row r="1314" spans="1:26" x14ac:dyDescent="0.25">
      <c r="A1314" t="str">
        <f t="shared" si="29"/>
        <v>59. Productie films/video- en televisieprogramma's, maken geluidsopnamen en uitgeverijen muziekopnamen</v>
      </c>
      <c r="B1314">
        <v>59</v>
      </c>
      <c r="C1314" s="3" t="s">
        <v>29</v>
      </c>
      <c r="D1314" s="208"/>
      <c r="E1314" s="50">
        <v>593.54760559794431</v>
      </c>
      <c r="F1314" s="50">
        <v>582.49818028853929</v>
      </c>
      <c r="G1314" s="50">
        <v>577.46201867899288</v>
      </c>
      <c r="H1314" s="50">
        <v>559.40093282744363</v>
      </c>
      <c r="I1314" s="50">
        <v>562.43282098019324</v>
      </c>
      <c r="J1314" s="50">
        <v>558.15644365250853</v>
      </c>
      <c r="K1314" s="50">
        <v>524.1971650586496</v>
      </c>
      <c r="L1314" s="50">
        <v>461.23811763209608</v>
      </c>
      <c r="M1314" s="50">
        <v>538.69597825594678</v>
      </c>
      <c r="N1314" s="50">
        <v>594.15743345847238</v>
      </c>
      <c r="O1314" s="306">
        <v>601.99354829290917</v>
      </c>
      <c r="P1314" s="50">
        <v>607.04588151318671</v>
      </c>
      <c r="Q1314" s="50">
        <v>612.35907391328931</v>
      </c>
      <c r="R1314" s="50">
        <v>618.06358533457512</v>
      </c>
      <c r="S1314" s="50">
        <v>623.66381158184879</v>
      </c>
      <c r="T1314" s="50">
        <v>628.21971622050023</v>
      </c>
      <c r="U1314" s="306">
        <v>612.48554123919394</v>
      </c>
      <c r="V1314" s="50">
        <v>612.30815775278256</v>
      </c>
      <c r="W1314" s="50">
        <v>612.34553572240736</v>
      </c>
      <c r="X1314" s="50">
        <v>612.71889868532298</v>
      </c>
      <c r="Y1314" s="50">
        <v>612.94042272172283</v>
      </c>
      <c r="Z1314" s="50">
        <v>612.11331642975165</v>
      </c>
    </row>
    <row r="1315" spans="1:26" x14ac:dyDescent="0.25">
      <c r="A1315" t="str">
        <f t="shared" si="29"/>
        <v>61. Telecommunicatie</v>
      </c>
      <c r="B1315">
        <v>61</v>
      </c>
      <c r="C1315" s="3" t="s">
        <v>25</v>
      </c>
      <c r="D1315" s="50">
        <v>8043</v>
      </c>
      <c r="E1315" s="50">
        <v>7359</v>
      </c>
      <c r="F1315" s="50">
        <v>7309</v>
      </c>
      <c r="G1315" s="50">
        <v>6971</v>
      </c>
      <c r="H1315" s="50">
        <v>6805</v>
      </c>
      <c r="I1315" s="50">
        <v>6286</v>
      </c>
      <c r="J1315" s="50">
        <v>6330</v>
      </c>
      <c r="K1315" s="50">
        <v>6278</v>
      </c>
      <c r="L1315" s="50">
        <v>6110</v>
      </c>
      <c r="M1315" s="50">
        <v>6097</v>
      </c>
      <c r="N1315" s="50">
        <v>6059.0674828518631</v>
      </c>
      <c r="O1315" s="306">
        <v>5889.8544352753461</v>
      </c>
      <c r="P1315" s="50">
        <v>5725.3670415310671</v>
      </c>
      <c r="Q1315" s="50">
        <v>5565.4733271379682</v>
      </c>
      <c r="R1315" s="50">
        <v>5410.0450032983426</v>
      </c>
      <c r="S1315" s="50">
        <v>5258.9573639668624</v>
      </c>
      <c r="T1315" s="50">
        <v>5112.0891857941797</v>
      </c>
      <c r="U1315" s="306">
        <v>5761.5445998596761</v>
      </c>
      <c r="V1315" s="50">
        <v>5478.6312035838037</v>
      </c>
      <c r="W1315" s="50">
        <v>5209.6099135660879</v>
      </c>
      <c r="X1315" s="50">
        <v>4953.7985754128867</v>
      </c>
      <c r="Y1315" s="50">
        <v>4710.5485310635368</v>
      </c>
      <c r="Z1315" s="50">
        <v>4479.2429739950448</v>
      </c>
    </row>
    <row r="1316" spans="1:26" x14ac:dyDescent="0.25">
      <c r="A1316" t="str">
        <f t="shared" si="29"/>
        <v>61. Telecommunicatie</v>
      </c>
      <c r="B1316">
        <v>61</v>
      </c>
      <c r="C1316" s="3" t="s">
        <v>154</v>
      </c>
      <c r="D1316" s="206"/>
      <c r="E1316" s="50">
        <v>-684</v>
      </c>
      <c r="F1316" s="50">
        <v>-50</v>
      </c>
      <c r="G1316" s="50">
        <v>-338</v>
      </c>
      <c r="H1316" s="50">
        <v>-166</v>
      </c>
      <c r="I1316" s="50">
        <v>-519</v>
      </c>
      <c r="J1316" s="50">
        <v>44</v>
      </c>
      <c r="K1316" s="50">
        <v>-52</v>
      </c>
      <c r="L1316" s="50">
        <v>-168</v>
      </c>
      <c r="M1316" s="50">
        <v>-13</v>
      </c>
      <c r="N1316" s="50">
        <v>-37.932517148136867</v>
      </c>
      <c r="O1316" s="306">
        <v>-169.21304757651706</v>
      </c>
      <c r="P1316" s="50">
        <v>-164.48739374427896</v>
      </c>
      <c r="Q1316" s="50">
        <v>-159.89371439309889</v>
      </c>
      <c r="R1316" s="50">
        <v>-155.42832383962559</v>
      </c>
      <c r="S1316" s="50">
        <v>-151.0876393314802</v>
      </c>
      <c r="T1316" s="50">
        <v>-146.86817817268275</v>
      </c>
      <c r="U1316" s="306">
        <v>-297.52288299218708</v>
      </c>
      <c r="V1316" s="50">
        <v>-282.9133962758724</v>
      </c>
      <c r="W1316" s="50">
        <v>-269.02129001771573</v>
      </c>
      <c r="X1316" s="50">
        <v>-255.81133815320118</v>
      </c>
      <c r="Y1316" s="50">
        <v>-243.25004434934999</v>
      </c>
      <c r="Z1316" s="50">
        <v>-231.30555706849191</v>
      </c>
    </row>
    <row r="1317" spans="1:26" x14ac:dyDescent="0.25">
      <c r="A1317" t="str">
        <f t="shared" si="29"/>
        <v>61. Telecommunicatie</v>
      </c>
      <c r="B1317">
        <v>61</v>
      </c>
      <c r="C1317" s="3" t="s">
        <v>155</v>
      </c>
      <c r="D1317" s="206"/>
      <c r="E1317" s="207">
        <v>0.91495710555762777</v>
      </c>
      <c r="F1317" s="207">
        <v>0.99320559858676449</v>
      </c>
      <c r="G1317" s="207">
        <v>0.95375564372691202</v>
      </c>
      <c r="H1317" s="207">
        <v>0.97618706067995986</v>
      </c>
      <c r="I1317" s="207">
        <v>0.92373254959588535</v>
      </c>
      <c r="J1317" s="207">
        <v>1.0069996818326439</v>
      </c>
      <c r="K1317" s="207">
        <v>0.99178515007898893</v>
      </c>
      <c r="L1317" s="207">
        <v>0.97323988531379424</v>
      </c>
      <c r="M1317" s="207">
        <v>0.99787234042553197</v>
      </c>
      <c r="N1317" s="207">
        <v>0.99377849480922797</v>
      </c>
      <c r="O1317" s="307">
        <v>0.97207275739122934</v>
      </c>
      <c r="P1317" s="207">
        <v>0.97207275739122923</v>
      </c>
      <c r="Q1317" s="207">
        <v>0.97207275739122911</v>
      </c>
      <c r="R1317" s="207">
        <v>0.97207275739122911</v>
      </c>
      <c r="S1317" s="207">
        <v>0.97207275739122934</v>
      </c>
      <c r="T1317" s="207">
        <v>0.97207275739122945</v>
      </c>
      <c r="U1317" s="307">
        <v>0.95089625856879378</v>
      </c>
      <c r="V1317" s="207">
        <v>0.95089625856879367</v>
      </c>
      <c r="W1317" s="207">
        <v>0.95089625856879401</v>
      </c>
      <c r="X1317" s="207">
        <v>0.95089625856879312</v>
      </c>
      <c r="Y1317" s="207">
        <v>0.95089625856879423</v>
      </c>
      <c r="Z1317" s="207">
        <v>0.9508962585687939</v>
      </c>
    </row>
    <row r="1318" spans="1:26" x14ac:dyDescent="0.25">
      <c r="A1318" t="str">
        <f t="shared" si="29"/>
        <v>61. Telecommunicatie</v>
      </c>
      <c r="B1318">
        <v>61</v>
      </c>
      <c r="C1318" s="3" t="s">
        <v>8</v>
      </c>
      <c r="D1318" s="50">
        <v>12</v>
      </c>
      <c r="E1318" s="50">
        <v>6</v>
      </c>
      <c r="F1318" s="50">
        <v>4</v>
      </c>
      <c r="G1318" s="50">
        <v>3</v>
      </c>
      <c r="H1318" s="50">
        <v>6</v>
      </c>
      <c r="I1318" s="50">
        <v>8</v>
      </c>
      <c r="J1318" s="50">
        <v>6</v>
      </c>
      <c r="K1318" s="50">
        <v>3</v>
      </c>
      <c r="L1318" s="50">
        <v>2</v>
      </c>
      <c r="M1318" s="50">
        <v>12</v>
      </c>
      <c r="N1318" s="50">
        <v>5.4906809597299677</v>
      </c>
      <c r="O1318" s="306">
        <v>5.0070351712198091</v>
      </c>
      <c r="P1318" s="50">
        <v>4.6479240526132912</v>
      </c>
      <c r="Q1318" s="50">
        <v>4.379815096968132</v>
      </c>
      <c r="R1318" s="50">
        <v>4.1759758237187086</v>
      </c>
      <c r="S1318" s="50">
        <v>4.0252215286159228</v>
      </c>
      <c r="T1318" s="50">
        <v>3.8524142969144721</v>
      </c>
      <c r="U1318" s="306">
        <v>4.8979574570250515</v>
      </c>
      <c r="V1318" s="50">
        <v>4.4476208358032601</v>
      </c>
      <c r="W1318" s="50">
        <v>4.09976417234674</v>
      </c>
      <c r="X1318" s="50">
        <v>3.8238024034706375</v>
      </c>
      <c r="Y1318" s="50">
        <v>3.6054677850677024</v>
      </c>
      <c r="Z1318" s="50">
        <v>3.3755083382199351</v>
      </c>
    </row>
    <row r="1319" spans="1:26" x14ac:dyDescent="0.25">
      <c r="A1319" t="str">
        <f t="shared" si="29"/>
        <v>61. Telecommunicatie</v>
      </c>
      <c r="B1319">
        <v>61</v>
      </c>
      <c r="C1319" s="3" t="s">
        <v>9</v>
      </c>
      <c r="D1319" s="50">
        <v>379</v>
      </c>
      <c r="E1319" s="50">
        <v>309</v>
      </c>
      <c r="F1319" s="50">
        <v>299</v>
      </c>
      <c r="G1319" s="50">
        <v>291</v>
      </c>
      <c r="H1319" s="50">
        <v>271</v>
      </c>
      <c r="I1319" s="50">
        <v>264</v>
      </c>
      <c r="J1319" s="50">
        <v>269</v>
      </c>
      <c r="K1319" s="50">
        <v>248</v>
      </c>
      <c r="L1319" s="50">
        <v>227</v>
      </c>
      <c r="M1319" s="50">
        <v>230</v>
      </c>
      <c r="N1319" s="50">
        <v>246.81496507689388</v>
      </c>
      <c r="O1319" s="306">
        <v>225.07430680950978</v>
      </c>
      <c r="P1319" s="50">
        <v>208.93168281666519</v>
      </c>
      <c r="Q1319" s="50">
        <v>196.87975282661586</v>
      </c>
      <c r="R1319" s="50">
        <v>187.71684872103296</v>
      </c>
      <c r="S1319" s="50">
        <v>180.94020000407386</v>
      </c>
      <c r="T1319" s="50">
        <v>173.17223621775219</v>
      </c>
      <c r="U1319" s="306">
        <v>220.17108762465838</v>
      </c>
      <c r="V1319" s="50">
        <v>199.92773015134981</v>
      </c>
      <c r="W1319" s="50">
        <v>184.29101206984461</v>
      </c>
      <c r="X1319" s="50">
        <v>171.8860854592366</v>
      </c>
      <c r="Y1319" s="50">
        <v>162.07159220941432</v>
      </c>
      <c r="Z1319" s="50">
        <v>151.73454417127357</v>
      </c>
    </row>
    <row r="1320" spans="1:26" x14ac:dyDescent="0.25">
      <c r="A1320" t="str">
        <f t="shared" si="29"/>
        <v>61. Telecommunicatie</v>
      </c>
      <c r="B1320">
        <v>61</v>
      </c>
      <c r="C1320" s="3" t="s">
        <v>10</v>
      </c>
      <c r="D1320" s="50">
        <v>865</v>
      </c>
      <c r="E1320" s="50">
        <v>815</v>
      </c>
      <c r="F1320" s="50">
        <v>871</v>
      </c>
      <c r="G1320" s="50">
        <v>851</v>
      </c>
      <c r="H1320" s="50">
        <v>831</v>
      </c>
      <c r="I1320" s="50">
        <v>790</v>
      </c>
      <c r="J1320" s="50">
        <v>738</v>
      </c>
      <c r="K1320" s="50">
        <v>735</v>
      </c>
      <c r="L1320" s="50">
        <v>665</v>
      </c>
      <c r="M1320" s="50">
        <v>626</v>
      </c>
      <c r="N1320" s="50">
        <v>689.61181666802031</v>
      </c>
      <c r="O1320" s="306">
        <v>628.86746577884924</v>
      </c>
      <c r="P1320" s="50">
        <v>583.76426770483386</v>
      </c>
      <c r="Q1320" s="50">
        <v>550.09064774340072</v>
      </c>
      <c r="R1320" s="50">
        <v>524.48909256931597</v>
      </c>
      <c r="S1320" s="50">
        <v>505.5548394085838</v>
      </c>
      <c r="T1320" s="50">
        <v>483.85080854956442</v>
      </c>
      <c r="U1320" s="306">
        <v>615.16765673958207</v>
      </c>
      <c r="V1320" s="50">
        <v>558.60682981290313</v>
      </c>
      <c r="W1320" s="50">
        <v>514.91715500103328</v>
      </c>
      <c r="X1320" s="50">
        <v>480.25724702944933</v>
      </c>
      <c r="Y1320" s="50">
        <v>452.83512326326132</v>
      </c>
      <c r="Z1320" s="50">
        <v>423.95295854384904</v>
      </c>
    </row>
    <row r="1321" spans="1:26" x14ac:dyDescent="0.25">
      <c r="A1321" t="str">
        <f t="shared" si="29"/>
        <v>61. Telecommunicatie</v>
      </c>
      <c r="B1321">
        <v>61</v>
      </c>
      <c r="C1321" s="3" t="s">
        <v>11</v>
      </c>
      <c r="D1321" s="50">
        <v>1038</v>
      </c>
      <c r="E1321" s="50">
        <v>954</v>
      </c>
      <c r="F1321" s="50">
        <v>884</v>
      </c>
      <c r="G1321" s="50">
        <v>829</v>
      </c>
      <c r="H1321" s="50">
        <v>871</v>
      </c>
      <c r="I1321" s="50">
        <v>890</v>
      </c>
      <c r="J1321" s="50">
        <v>897</v>
      </c>
      <c r="K1321" s="50">
        <v>964</v>
      </c>
      <c r="L1321" s="50">
        <v>956</v>
      </c>
      <c r="M1321" s="50">
        <v>903</v>
      </c>
      <c r="N1321" s="50">
        <v>853.15379768362106</v>
      </c>
      <c r="O1321" s="306">
        <v>815.99700358130576</v>
      </c>
      <c r="P1321" s="50">
        <v>757.50867664183397</v>
      </c>
      <c r="Q1321" s="50">
        <v>695.81131262624035</v>
      </c>
      <c r="R1321" s="50">
        <v>668.5047498272553</v>
      </c>
      <c r="S1321" s="50">
        <v>628.26678088411563</v>
      </c>
      <c r="T1321" s="50">
        <v>589.76128277728947</v>
      </c>
      <c r="U1321" s="306">
        <v>798.22059800460283</v>
      </c>
      <c r="V1321" s="50">
        <v>724.86368869123385</v>
      </c>
      <c r="W1321" s="50">
        <v>651.32025600654367</v>
      </c>
      <c r="X1321" s="50">
        <v>612.12760251199404</v>
      </c>
      <c r="Y1321" s="50">
        <v>562.75055243599411</v>
      </c>
      <c r="Z1321" s="50">
        <v>516.75234648788478</v>
      </c>
    </row>
    <row r="1322" spans="1:26" x14ac:dyDescent="0.25">
      <c r="A1322" t="str">
        <f t="shared" si="29"/>
        <v>61. Telecommunicatie</v>
      </c>
      <c r="B1322">
        <v>61</v>
      </c>
      <c r="C1322" s="3" t="s">
        <v>12</v>
      </c>
      <c r="D1322" s="50">
        <v>1186</v>
      </c>
      <c r="E1322" s="50">
        <v>1069</v>
      </c>
      <c r="F1322" s="50">
        <v>1057</v>
      </c>
      <c r="G1322" s="50">
        <v>1036</v>
      </c>
      <c r="H1322" s="50">
        <v>969</v>
      </c>
      <c r="I1322" s="50">
        <v>888</v>
      </c>
      <c r="J1322" s="50">
        <v>911</v>
      </c>
      <c r="K1322" s="50">
        <v>873</v>
      </c>
      <c r="L1322" s="50">
        <v>874</v>
      </c>
      <c r="M1322" s="50">
        <v>889</v>
      </c>
      <c r="N1322" s="50">
        <v>905.06786344393311</v>
      </c>
      <c r="O1322" s="306">
        <v>886.52363359195454</v>
      </c>
      <c r="P1322" s="50">
        <v>894.67328257310658</v>
      </c>
      <c r="Q1322" s="50">
        <v>891.07046815995693</v>
      </c>
      <c r="R1322" s="50">
        <v>814.20472215926111</v>
      </c>
      <c r="S1322" s="50">
        <v>769.26007840765362</v>
      </c>
      <c r="T1322" s="50">
        <v>735.75704715803613</v>
      </c>
      <c r="U1322" s="306">
        <v>867.21081308538658</v>
      </c>
      <c r="V1322" s="50">
        <v>856.11715849172856</v>
      </c>
      <c r="W1322" s="50">
        <v>834.09429382698863</v>
      </c>
      <c r="X1322" s="50">
        <v>745.54022938218554</v>
      </c>
      <c r="Y1322" s="50">
        <v>689.04094130469639</v>
      </c>
      <c r="Z1322" s="50">
        <v>644.67470426926559</v>
      </c>
    </row>
    <row r="1323" spans="1:26" x14ac:dyDescent="0.25">
      <c r="A1323" t="str">
        <f t="shared" si="29"/>
        <v>61. Telecommunicatie</v>
      </c>
      <c r="B1323">
        <v>61</v>
      </c>
      <c r="C1323" s="3" t="s">
        <v>13</v>
      </c>
      <c r="D1323" s="50">
        <v>1202</v>
      </c>
      <c r="E1323" s="50">
        <v>1055</v>
      </c>
      <c r="F1323" s="50">
        <v>1006</v>
      </c>
      <c r="G1323" s="50">
        <v>1015</v>
      </c>
      <c r="H1323" s="50">
        <v>1016</v>
      </c>
      <c r="I1323" s="50">
        <v>905</v>
      </c>
      <c r="J1323" s="50">
        <v>996</v>
      </c>
      <c r="K1323" s="50">
        <v>960</v>
      </c>
      <c r="L1323" s="50">
        <v>904</v>
      </c>
      <c r="M1323" s="50">
        <v>873</v>
      </c>
      <c r="N1323" s="50">
        <v>832.58407351444055</v>
      </c>
      <c r="O1323" s="306">
        <v>828.9571638781913</v>
      </c>
      <c r="P1323" s="50">
        <v>813.85195662637636</v>
      </c>
      <c r="Q1323" s="50">
        <v>797.17667915963091</v>
      </c>
      <c r="R1323" s="50">
        <v>801.58139313353627</v>
      </c>
      <c r="S1323" s="50">
        <v>816.0692450616209</v>
      </c>
      <c r="T1323" s="50">
        <v>799.34853685089251</v>
      </c>
      <c r="U1323" s="306">
        <v>810.89842262529669</v>
      </c>
      <c r="V1323" s="50">
        <v>778.77884375403028</v>
      </c>
      <c r="W1323" s="50">
        <v>746.20419261794643</v>
      </c>
      <c r="X1323" s="50">
        <v>733.98146613595031</v>
      </c>
      <c r="Y1323" s="50">
        <v>730.96880570096391</v>
      </c>
      <c r="Z1323" s="50">
        <v>700.39394606264875</v>
      </c>
    </row>
    <row r="1324" spans="1:26" x14ac:dyDescent="0.25">
      <c r="A1324" t="str">
        <f t="shared" si="29"/>
        <v>61. Telecommunicatie</v>
      </c>
      <c r="B1324">
        <v>61</v>
      </c>
      <c r="C1324" s="3" t="s">
        <v>14</v>
      </c>
      <c r="D1324" s="50">
        <v>865</v>
      </c>
      <c r="E1324" s="50">
        <v>829</v>
      </c>
      <c r="F1324" s="50">
        <v>877</v>
      </c>
      <c r="G1324" s="50">
        <v>897</v>
      </c>
      <c r="H1324" s="50">
        <v>949</v>
      </c>
      <c r="I1324" s="50">
        <v>884</v>
      </c>
      <c r="J1324" s="50">
        <v>959</v>
      </c>
      <c r="K1324" s="50">
        <v>912</v>
      </c>
      <c r="L1324" s="50">
        <v>891</v>
      </c>
      <c r="M1324" s="50">
        <v>918</v>
      </c>
      <c r="N1324" s="50">
        <v>889.39569264836723</v>
      </c>
      <c r="O1324" s="306">
        <v>858.6998398969688</v>
      </c>
      <c r="P1324" s="50">
        <v>840.16587670205593</v>
      </c>
      <c r="Q1324" s="50">
        <v>810.06406196359728</v>
      </c>
      <c r="R1324" s="50">
        <v>787.15473138985055</v>
      </c>
      <c r="S1324" s="50">
        <v>750.71305011079846</v>
      </c>
      <c r="T1324" s="50">
        <v>747.44278770473056</v>
      </c>
      <c r="U1324" s="306">
        <v>839.99315769634302</v>
      </c>
      <c r="V1324" s="50">
        <v>803.95876018025763</v>
      </c>
      <c r="W1324" s="50">
        <v>758.26753984271704</v>
      </c>
      <c r="X1324" s="50">
        <v>720.7714509973955</v>
      </c>
      <c r="Y1324" s="50">
        <v>672.42801390240174</v>
      </c>
      <c r="Z1324" s="50">
        <v>654.91381969494432</v>
      </c>
    </row>
    <row r="1325" spans="1:26" x14ac:dyDescent="0.25">
      <c r="A1325" t="str">
        <f t="shared" si="29"/>
        <v>61. Telecommunicatie</v>
      </c>
      <c r="B1325">
        <v>61</v>
      </c>
      <c r="C1325" s="3" t="s">
        <v>15</v>
      </c>
      <c r="D1325" s="50">
        <v>1197</v>
      </c>
      <c r="E1325" s="50">
        <v>941</v>
      </c>
      <c r="F1325" s="50">
        <v>763</v>
      </c>
      <c r="G1325" s="50">
        <v>654</v>
      </c>
      <c r="H1325" s="50">
        <v>682</v>
      </c>
      <c r="I1325" s="50">
        <v>643</v>
      </c>
      <c r="J1325" s="50">
        <v>741</v>
      </c>
      <c r="K1325" s="50">
        <v>792</v>
      </c>
      <c r="L1325" s="50">
        <v>816</v>
      </c>
      <c r="M1325" s="50">
        <v>839</v>
      </c>
      <c r="N1325" s="50">
        <v>842.98024822197112</v>
      </c>
      <c r="O1325" s="306">
        <v>837.96371633740887</v>
      </c>
      <c r="P1325" s="50">
        <v>788.58211425276227</v>
      </c>
      <c r="Q1325" s="50">
        <v>789.94005592897781</v>
      </c>
      <c r="R1325" s="50">
        <v>790.79227087304002</v>
      </c>
      <c r="S1325" s="50">
        <v>766.36587809641526</v>
      </c>
      <c r="T1325" s="50">
        <v>739.35382295944851</v>
      </c>
      <c r="U1325" s="306">
        <v>819.70876832314104</v>
      </c>
      <c r="V1325" s="50">
        <v>754.5980102924425</v>
      </c>
      <c r="W1325" s="50">
        <v>739.43028824231635</v>
      </c>
      <c r="X1325" s="50">
        <v>724.10222512198141</v>
      </c>
      <c r="Y1325" s="50">
        <v>686.44855082096296</v>
      </c>
      <c r="Z1325" s="50">
        <v>647.8262206360539</v>
      </c>
    </row>
    <row r="1326" spans="1:26" x14ac:dyDescent="0.25">
      <c r="A1326" t="str">
        <f t="shared" si="29"/>
        <v>61. Telecommunicatie</v>
      </c>
      <c r="B1326">
        <v>61</v>
      </c>
      <c r="C1326" s="3" t="s">
        <v>16</v>
      </c>
      <c r="D1326" s="50">
        <v>1130</v>
      </c>
      <c r="E1326" s="50">
        <v>1215</v>
      </c>
      <c r="F1326" s="50">
        <v>1306</v>
      </c>
      <c r="G1326" s="50">
        <v>1175</v>
      </c>
      <c r="H1326" s="50">
        <v>1017</v>
      </c>
      <c r="I1326" s="50">
        <v>843</v>
      </c>
      <c r="J1326" s="50">
        <v>624</v>
      </c>
      <c r="K1326" s="50">
        <v>545</v>
      </c>
      <c r="L1326" s="50">
        <v>512</v>
      </c>
      <c r="M1326" s="50">
        <v>546</v>
      </c>
      <c r="N1326" s="50">
        <v>561.33113858002434</v>
      </c>
      <c r="O1326" s="306">
        <v>581.70803938616211</v>
      </c>
      <c r="P1326" s="50">
        <v>622.43873910299249</v>
      </c>
      <c r="Q1326" s="50">
        <v>639.33039791270778</v>
      </c>
      <c r="R1326" s="50">
        <v>653.63480803567836</v>
      </c>
      <c r="S1326" s="50">
        <v>657.35737742989556</v>
      </c>
      <c r="T1326" s="50">
        <v>648.88746999445152</v>
      </c>
      <c r="U1326" s="306">
        <v>569.03559329877055</v>
      </c>
      <c r="V1326" s="50">
        <v>595.61461712978439</v>
      </c>
      <c r="W1326" s="50">
        <v>598.45080251655384</v>
      </c>
      <c r="X1326" s="50">
        <v>598.51169055217144</v>
      </c>
      <c r="Y1326" s="50">
        <v>588.80755524902258</v>
      </c>
      <c r="Z1326" s="50">
        <v>568.55906367262037</v>
      </c>
    </row>
    <row r="1327" spans="1:26" x14ac:dyDescent="0.25">
      <c r="A1327" t="str">
        <f t="shared" si="29"/>
        <v>61. Telecommunicatie</v>
      </c>
      <c r="B1327">
        <v>61</v>
      </c>
      <c r="C1327" s="3" t="s">
        <v>17</v>
      </c>
      <c r="D1327" s="50">
        <v>164</v>
      </c>
      <c r="E1327" s="50">
        <v>161</v>
      </c>
      <c r="F1327" s="50">
        <v>234</v>
      </c>
      <c r="G1327" s="50">
        <v>214</v>
      </c>
      <c r="H1327" s="50">
        <v>185</v>
      </c>
      <c r="I1327" s="50">
        <v>166</v>
      </c>
      <c r="J1327" s="50">
        <v>183</v>
      </c>
      <c r="K1327" s="50">
        <v>237</v>
      </c>
      <c r="L1327" s="50">
        <v>255</v>
      </c>
      <c r="M1327" s="50">
        <v>250</v>
      </c>
      <c r="N1327" s="50">
        <v>218.74185068897921</v>
      </c>
      <c r="O1327" s="306">
        <v>192.90361824814559</v>
      </c>
      <c r="P1327" s="50">
        <v>167.04105153104862</v>
      </c>
      <c r="Q1327" s="50">
        <v>142.66165425206896</v>
      </c>
      <c r="R1327" s="50">
        <v>132.8912685657213</v>
      </c>
      <c r="S1327" s="50">
        <v>140.3869452520432</v>
      </c>
      <c r="T1327" s="50">
        <v>145.46360792158887</v>
      </c>
      <c r="U1327" s="306">
        <v>188.7012339990093</v>
      </c>
      <c r="V1327" s="50">
        <v>159.84238400071618</v>
      </c>
      <c r="W1327" s="50">
        <v>133.53968738890902</v>
      </c>
      <c r="X1327" s="50">
        <v>121.68412212917372</v>
      </c>
      <c r="Y1327" s="50">
        <v>125.74726756078638</v>
      </c>
      <c r="Z1327" s="50">
        <v>127.45607912423847</v>
      </c>
    </row>
    <row r="1328" spans="1:26" x14ac:dyDescent="0.25">
      <c r="A1328" t="str">
        <f t="shared" si="29"/>
        <v>61. Telecommunicatie</v>
      </c>
      <c r="B1328">
        <v>61</v>
      </c>
      <c r="C1328" s="3" t="s">
        <v>156</v>
      </c>
      <c r="D1328" s="50">
        <v>5</v>
      </c>
      <c r="E1328" s="50">
        <v>5</v>
      </c>
      <c r="F1328" s="50">
        <v>8</v>
      </c>
      <c r="G1328" s="50">
        <v>6</v>
      </c>
      <c r="H1328" s="50">
        <v>8</v>
      </c>
      <c r="I1328" s="50">
        <v>5</v>
      </c>
      <c r="J1328" s="50">
        <v>6</v>
      </c>
      <c r="K1328" s="50">
        <v>9</v>
      </c>
      <c r="L1328" s="50">
        <v>8</v>
      </c>
      <c r="M1328" s="50">
        <v>11</v>
      </c>
      <c r="N1328" s="50">
        <v>13.895355365881677</v>
      </c>
      <c r="O1328" s="306">
        <v>28.152612595630657</v>
      </c>
      <c r="P1328" s="50">
        <v>43.761469526778761</v>
      </c>
      <c r="Q1328" s="50">
        <v>48.068481467802108</v>
      </c>
      <c r="R1328" s="50">
        <v>44.899142199930125</v>
      </c>
      <c r="S1328" s="50">
        <v>40.01774778304425</v>
      </c>
      <c r="T1328" s="50">
        <v>45.199171363506821</v>
      </c>
      <c r="U1328" s="306">
        <v>27.539311005860963</v>
      </c>
      <c r="V1328" s="50">
        <v>41.875560243553863</v>
      </c>
      <c r="W1328" s="50">
        <v>44.994921880886366</v>
      </c>
      <c r="X1328" s="50">
        <v>41.112653689880752</v>
      </c>
      <c r="Y1328" s="50">
        <v>35.84466083096352</v>
      </c>
      <c r="Z1328" s="50">
        <v>39.603782994042838</v>
      </c>
    </row>
    <row r="1329" spans="1:27" x14ac:dyDescent="0.25">
      <c r="A1329" t="str">
        <f t="shared" si="29"/>
        <v>61. Telecommunicatie</v>
      </c>
      <c r="B1329">
        <v>61</v>
      </c>
      <c r="C1329" s="3" t="s">
        <v>6</v>
      </c>
      <c r="D1329" s="50">
        <v>1299</v>
      </c>
      <c r="E1329" s="50">
        <v>1381</v>
      </c>
      <c r="F1329" s="50">
        <v>1548</v>
      </c>
      <c r="G1329" s="50">
        <v>1395</v>
      </c>
      <c r="H1329" s="50">
        <v>1210</v>
      </c>
      <c r="I1329" s="50">
        <v>1014</v>
      </c>
      <c r="J1329" s="50">
        <v>813</v>
      </c>
      <c r="K1329" s="50">
        <v>791</v>
      </c>
      <c r="L1329" s="50">
        <v>775</v>
      </c>
      <c r="M1329" s="50">
        <v>807</v>
      </c>
      <c r="N1329" s="50">
        <v>793.96834463488517</v>
      </c>
      <c r="O1329" s="306">
        <v>802.76427022993835</v>
      </c>
      <c r="P1329" s="50">
        <v>833.24126016081993</v>
      </c>
      <c r="Q1329" s="50">
        <v>830.06053363257888</v>
      </c>
      <c r="R1329" s="50">
        <v>831.42521880132972</v>
      </c>
      <c r="S1329" s="50">
        <v>837.76207046498303</v>
      </c>
      <c r="T1329" s="50">
        <v>839.55024927954719</v>
      </c>
      <c r="U1329" s="306">
        <v>785.27613830364089</v>
      </c>
      <c r="V1329" s="50">
        <v>797.33256137405442</v>
      </c>
      <c r="W1329" s="50">
        <v>776.98541178634923</v>
      </c>
      <c r="X1329" s="50">
        <v>761.3084663712259</v>
      </c>
      <c r="Y1329" s="50">
        <v>750.39948364077247</v>
      </c>
      <c r="Z1329" s="50">
        <v>735.6189257909017</v>
      </c>
    </row>
    <row r="1330" spans="1:27" x14ac:dyDescent="0.25">
      <c r="A1330" t="str">
        <f t="shared" si="29"/>
        <v>61. Telecommunicatie</v>
      </c>
      <c r="B1330">
        <v>61</v>
      </c>
      <c r="C1330" s="3" t="s">
        <v>157</v>
      </c>
      <c r="D1330" s="207">
        <v>0.97479604452195967</v>
      </c>
      <c r="E1330" s="206"/>
      <c r="F1330" s="206"/>
      <c r="G1330" s="206"/>
      <c r="H1330" s="206"/>
      <c r="I1330" s="206"/>
      <c r="J1330" s="206"/>
      <c r="K1330" s="206"/>
      <c r="L1330" s="206"/>
      <c r="M1330" s="206"/>
      <c r="N1330" s="206"/>
      <c r="O1330" s="308"/>
      <c r="P1330" s="206"/>
      <c r="Q1330" s="206"/>
      <c r="R1330" s="206"/>
      <c r="S1330" s="206"/>
      <c r="T1330" s="206"/>
      <c r="U1330" s="308"/>
      <c r="V1330" s="206"/>
      <c r="W1330" s="206"/>
      <c r="X1330" s="206"/>
      <c r="Y1330" s="206"/>
      <c r="Z1330" s="206"/>
    </row>
    <row r="1331" spans="1:27" x14ac:dyDescent="0.25">
      <c r="A1331" t="str">
        <f t="shared" si="29"/>
        <v>61. Telecommunicatie</v>
      </c>
      <c r="B1331">
        <v>61</v>
      </c>
      <c r="C1331" s="41" t="s">
        <v>158</v>
      </c>
      <c r="D1331" s="206"/>
      <c r="E1331" s="207">
        <v>2.991946948216595E-2</v>
      </c>
      <c r="F1331" s="207">
        <v>-9.2047770324024114E-3</v>
      </c>
      <c r="G1331" s="207">
        <v>1.0520200397523827E-2</v>
      </c>
      <c r="H1331" s="207">
        <v>-6.9550807900009559E-4</v>
      </c>
      <c r="I1331" s="207">
        <v>2.5531747463037158E-2</v>
      </c>
      <c r="J1331" s="207">
        <v>-1.6101818655342104E-2</v>
      </c>
      <c r="K1331" s="207">
        <v>-8.4945527785146302E-3</v>
      </c>
      <c r="L1331" s="207">
        <v>7.7807960408271537E-4</v>
      </c>
      <c r="M1331" s="207">
        <v>-1.1538147951786148E-2</v>
      </c>
      <c r="N1331" s="207">
        <v>-9.4912251436341522E-3</v>
      </c>
      <c r="O1331" s="307">
        <v>1.3616435653651671E-3</v>
      </c>
      <c r="P1331" s="207">
        <v>1.3616435653652226E-3</v>
      </c>
      <c r="Q1331" s="207">
        <v>1.3616435653652781E-3</v>
      </c>
      <c r="R1331" s="207">
        <v>1.3616435653652781E-3</v>
      </c>
      <c r="S1331" s="207">
        <v>1.3616435653651671E-3</v>
      </c>
      <c r="T1331" s="207">
        <v>1.3616435653651116E-3</v>
      </c>
      <c r="U1331" s="307">
        <v>1.1949892976582943E-2</v>
      </c>
      <c r="V1331" s="207">
        <v>1.1949892976582999E-2</v>
      </c>
      <c r="W1331" s="207">
        <v>1.1949892976582832E-2</v>
      </c>
      <c r="X1331" s="207">
        <v>1.1949892976583276E-2</v>
      </c>
      <c r="Y1331" s="207">
        <v>1.1949892976582721E-2</v>
      </c>
      <c r="Z1331" s="207">
        <v>1.1949892976582888E-2</v>
      </c>
      <c r="AA1331" s="8"/>
    </row>
    <row r="1332" spans="1:27" x14ac:dyDescent="0.25">
      <c r="A1332" t="str">
        <f t="shared" si="29"/>
        <v>61. Telecommunicatie</v>
      </c>
      <c r="B1332">
        <v>61</v>
      </c>
      <c r="C1332" s="41" t="s">
        <v>159</v>
      </c>
      <c r="D1332" s="208"/>
      <c r="E1332" s="50">
        <v>5.9590336337859924</v>
      </c>
      <c r="F1332" s="50">
        <v>2.7447713378055858</v>
      </c>
      <c r="G1332" s="50">
        <v>1.9087474682567622</v>
      </c>
      <c r="H1332" s="50">
        <v>1.3979134757629998</v>
      </c>
      <c r="I1332" s="50">
        <v>2.9531904847782231</v>
      </c>
      <c r="J1332" s="50">
        <v>3.604518784090597</v>
      </c>
      <c r="K1332" s="50">
        <v>2.7490326833289127</v>
      </c>
      <c r="L1332" s="50">
        <v>1.4023342388122484</v>
      </c>
      <c r="M1332" s="50">
        <v>0.91025703742976116</v>
      </c>
      <c r="N1332" s="50">
        <v>5.4861052982763905</v>
      </c>
      <c r="O1332" s="306">
        <v>2.5697941316056081</v>
      </c>
      <c r="P1332" s="50">
        <v>2.3434342104583599</v>
      </c>
      <c r="Q1332" s="50">
        <v>2.1753600404314168</v>
      </c>
      <c r="R1332" s="50">
        <v>2.0498774589627384</v>
      </c>
      <c r="S1332" s="50">
        <v>1.9544749083448847</v>
      </c>
      <c r="T1332" s="50">
        <v>1.8839176303477065</v>
      </c>
      <c r="U1332" s="306">
        <v>2.6279308310446536</v>
      </c>
      <c r="V1332" s="50">
        <v>2.3442435473603305</v>
      </c>
      <c r="W1332" s="50">
        <v>2.1287049830297904</v>
      </c>
      <c r="X1332" s="50">
        <v>1.9622150235172529</v>
      </c>
      <c r="Y1332" s="50">
        <v>1.830135151104705</v>
      </c>
      <c r="Z1332" s="50">
        <v>1.725636587193671</v>
      </c>
    </row>
    <row r="1333" spans="1:27" x14ac:dyDescent="0.25">
      <c r="A1333" t="str">
        <f t="shared" si="29"/>
        <v>61. Telecommunicatie</v>
      </c>
      <c r="B1333">
        <v>61</v>
      </c>
      <c r="C1333" s="41" t="s">
        <v>160</v>
      </c>
      <c r="D1333" s="208"/>
      <c r="E1333" s="50">
        <v>127.95137161544639</v>
      </c>
      <c r="F1333" s="50">
        <v>92.229799988404537</v>
      </c>
      <c r="G1333" s="50">
        <v>95.142785068806702</v>
      </c>
      <c r="H1333" s="50">
        <v>89.333387545782216</v>
      </c>
      <c r="I1333" s="50">
        <v>90.301222076314701</v>
      </c>
      <c r="J1333" s="50">
        <v>76.977456729792451</v>
      </c>
      <c r="K1333" s="50">
        <v>80.481717628117238</v>
      </c>
      <c r="L1333" s="50">
        <v>76.498371090263603</v>
      </c>
      <c r="M1333" s="50">
        <v>67.224902786309045</v>
      </c>
      <c r="N1333" s="50">
        <v>68.584129870769587</v>
      </c>
      <c r="O1333" s="306">
        <v>76.276866145670354</v>
      </c>
      <c r="P1333" s="50">
        <v>69.558030113732912</v>
      </c>
      <c r="Q1333" s="50">
        <v>64.569237115875254</v>
      </c>
      <c r="R1333" s="50">
        <v>60.844651573172904</v>
      </c>
      <c r="S1333" s="50">
        <v>58.012904277179643</v>
      </c>
      <c r="T1333" s="50">
        <v>55.91861665187831</v>
      </c>
      <c r="U1333" s="306">
        <v>78.890204554325507</v>
      </c>
      <c r="V1333" s="50">
        <v>70.37394241571333</v>
      </c>
      <c r="W1333" s="50">
        <v>63.903497597109578</v>
      </c>
      <c r="X1333" s="50">
        <v>58.905486687909125</v>
      </c>
      <c r="Y1333" s="50">
        <v>54.940462940311804</v>
      </c>
      <c r="Z1333" s="50">
        <v>51.803427145767095</v>
      </c>
    </row>
    <row r="1334" spans="1:27" x14ac:dyDescent="0.25">
      <c r="A1334" t="str">
        <f t="shared" si="29"/>
        <v>61. Telecommunicatie</v>
      </c>
      <c r="B1334">
        <v>61</v>
      </c>
      <c r="C1334" s="41" t="s">
        <v>161</v>
      </c>
      <c r="D1334" s="208"/>
      <c r="E1334" s="50">
        <v>187.37542471750751</v>
      </c>
      <c r="F1334" s="50">
        <v>144.65821440249803</v>
      </c>
      <c r="G1334" s="50">
        <v>171.77837527346057</v>
      </c>
      <c r="H1334" s="50">
        <v>158.28941297937706</v>
      </c>
      <c r="I1334" s="50">
        <v>176.36418212377882</v>
      </c>
      <c r="J1334" s="50">
        <v>134.77218298042175</v>
      </c>
      <c r="K1334" s="50">
        <v>131.51526479880911</v>
      </c>
      <c r="L1334" s="50">
        <v>137.79603470246204</v>
      </c>
      <c r="M1334" s="50">
        <v>116.48231150138427</v>
      </c>
      <c r="N1334" s="50">
        <v>110.93239172281527</v>
      </c>
      <c r="O1334" s="306">
        <v>129.68919970663083</v>
      </c>
      <c r="P1334" s="50">
        <v>118.26554648157631</v>
      </c>
      <c r="Q1334" s="50">
        <v>109.78338663302401</v>
      </c>
      <c r="R1334" s="50">
        <v>103.45068652773301</v>
      </c>
      <c r="S1334" s="50">
        <v>98.636028307671481</v>
      </c>
      <c r="T1334" s="50">
        <v>95.0752306529523</v>
      </c>
      <c r="U1334" s="306">
        <v>136.99098161843483</v>
      </c>
      <c r="V1334" s="50">
        <v>122.20269305106258</v>
      </c>
      <c r="W1334" s="50">
        <v>110.96691806206429</v>
      </c>
      <c r="X1334" s="50">
        <v>102.2879898673792</v>
      </c>
      <c r="Y1334" s="50">
        <v>95.402819542466062</v>
      </c>
      <c r="Z1334" s="50">
        <v>89.95543079129466</v>
      </c>
    </row>
    <row r="1335" spans="1:27" x14ac:dyDescent="0.25">
      <c r="A1335" t="str">
        <f t="shared" si="29"/>
        <v>61. Telecommunicatie</v>
      </c>
      <c r="B1335">
        <v>61</v>
      </c>
      <c r="C1335" s="41" t="s">
        <v>162</v>
      </c>
      <c r="D1335" s="208"/>
      <c r="E1335" s="50">
        <v>160.91122012018963</v>
      </c>
      <c r="F1335" s="50">
        <v>110.56497171013154</v>
      </c>
      <c r="G1335" s="50">
        <v>119.88911798490625</v>
      </c>
      <c r="H1335" s="50">
        <v>103.13213107735905</v>
      </c>
      <c r="I1335" s="50">
        <v>131.20110021448446</v>
      </c>
      <c r="J1335" s="50">
        <v>97.009248073001999</v>
      </c>
      <c r="K1335" s="50">
        <v>104.59595965048368</v>
      </c>
      <c r="L1335" s="50">
        <v>121.34740747531465</v>
      </c>
      <c r="M1335" s="50">
        <v>108.56606150472298</v>
      </c>
      <c r="N1335" s="50">
        <v>104.39560303087093</v>
      </c>
      <c r="O1335" s="306">
        <v>107.8920622647662</v>
      </c>
      <c r="P1335" s="50">
        <v>103.19311682992127</v>
      </c>
      <c r="Q1335" s="50">
        <v>95.796529920211952</v>
      </c>
      <c r="R1335" s="50">
        <v>87.994119782654437</v>
      </c>
      <c r="S1335" s="50">
        <v>84.540860380019225</v>
      </c>
      <c r="T1335" s="50">
        <v>79.452261510263142</v>
      </c>
      <c r="U1335" s="306">
        <v>116.925467460768</v>
      </c>
      <c r="V1335" s="50">
        <v>109.39682483030199</v>
      </c>
      <c r="W1335" s="50">
        <v>99.343196825326856</v>
      </c>
      <c r="X1335" s="50">
        <v>89.264005630639701</v>
      </c>
      <c r="Y1335" s="50">
        <v>83.892618498189975</v>
      </c>
      <c r="Z1335" s="50">
        <v>77.1254509867222</v>
      </c>
    </row>
    <row r="1336" spans="1:27" x14ac:dyDescent="0.25">
      <c r="A1336" t="str">
        <f t="shared" si="29"/>
        <v>61. Telecommunicatie</v>
      </c>
      <c r="B1336">
        <v>61</v>
      </c>
      <c r="C1336" s="41" t="s">
        <v>163</v>
      </c>
      <c r="D1336" s="208"/>
      <c r="E1336" s="50">
        <v>162.43105863467798</v>
      </c>
      <c r="F1336" s="50">
        <v>104.5832645235409</v>
      </c>
      <c r="G1336" s="50">
        <v>124.25857205211561</v>
      </c>
      <c r="H1336" s="50">
        <v>110.17038471840804</v>
      </c>
      <c r="I1336" s="50">
        <v>128.45967663581072</v>
      </c>
      <c r="J1336" s="50">
        <v>80.750954538272325</v>
      </c>
      <c r="K1336" s="50">
        <v>89.772696223211099</v>
      </c>
      <c r="L1336" s="50">
        <v>94.123069324522618</v>
      </c>
      <c r="M1336" s="50">
        <v>83.46650209856783</v>
      </c>
      <c r="N1336" s="50">
        <v>86.718707929795869</v>
      </c>
      <c r="O1336" s="306">
        <v>98.108652105983779</v>
      </c>
      <c r="P1336" s="50">
        <v>96.098472020483683</v>
      </c>
      <c r="Q1336" s="50">
        <v>96.981887628276169</v>
      </c>
      <c r="R1336" s="50">
        <v>96.591345349471666</v>
      </c>
      <c r="S1336" s="50">
        <v>88.259158297161818</v>
      </c>
      <c r="T1336" s="50">
        <v>83.38719388879673</v>
      </c>
      <c r="U1336" s="306">
        <v>107.69173637820613</v>
      </c>
      <c r="V1336" s="50">
        <v>103.18722168716874</v>
      </c>
      <c r="W1336" s="50">
        <v>101.86721578018049</v>
      </c>
      <c r="X1336" s="50">
        <v>99.246770804106418</v>
      </c>
      <c r="Y1336" s="50">
        <v>88.70994660716643</v>
      </c>
      <c r="Z1336" s="50">
        <v>81.987239191564896</v>
      </c>
    </row>
    <row r="1337" spans="1:27" x14ac:dyDescent="0.25">
      <c r="A1337" t="str">
        <f t="shared" si="29"/>
        <v>61. Telecommunicatie</v>
      </c>
      <c r="B1337">
        <v>61</v>
      </c>
      <c r="C1337" s="41" t="s">
        <v>164</v>
      </c>
      <c r="D1337" s="208"/>
      <c r="E1337" s="50">
        <v>139.08771726491176</v>
      </c>
      <c r="F1337" s="50">
        <v>80.801741652988881</v>
      </c>
      <c r="G1337" s="50">
        <v>96.892191847024094</v>
      </c>
      <c r="H1337" s="50">
        <v>86.375076497450948</v>
      </c>
      <c r="I1337" s="50">
        <v>113.10706672569522</v>
      </c>
      <c r="J1337" s="50">
        <v>63.07151969707364</v>
      </c>
      <c r="K1337" s="50">
        <v>76.990354623580217</v>
      </c>
      <c r="L1337" s="50">
        <v>83.109297808816549</v>
      </c>
      <c r="M1337" s="50">
        <v>67.127385726130129</v>
      </c>
      <c r="N1337" s="50">
        <v>66.612414650135719</v>
      </c>
      <c r="O1337" s="306">
        <v>72.564488681487902</v>
      </c>
      <c r="P1337" s="50">
        <v>72.248382654936833</v>
      </c>
      <c r="Q1337" s="50">
        <v>70.931877000403915</v>
      </c>
      <c r="R1337" s="50">
        <v>69.478530700025345</v>
      </c>
      <c r="S1337" s="50">
        <v>69.862426846339318</v>
      </c>
      <c r="T1337" s="50">
        <v>71.125126435123008</v>
      </c>
      <c r="U1337" s="306">
        <v>81.38009650766648</v>
      </c>
      <c r="V1337" s="50">
        <v>79.260454277734425</v>
      </c>
      <c r="W1337" s="50">
        <v>76.120958205829282</v>
      </c>
      <c r="X1337" s="50">
        <v>72.936981551113931</v>
      </c>
      <c r="Y1337" s="50">
        <v>71.742283391091121</v>
      </c>
      <c r="Z1337" s="50">
        <v>71.447813913781729</v>
      </c>
    </row>
    <row r="1338" spans="1:27" x14ac:dyDescent="0.25">
      <c r="A1338" t="str">
        <f t="shared" si="29"/>
        <v>61. Telecommunicatie</v>
      </c>
      <c r="B1338">
        <v>61</v>
      </c>
      <c r="C1338" s="41" t="s">
        <v>165</v>
      </c>
      <c r="D1338" s="208"/>
      <c r="E1338" s="50">
        <v>80.409099894560327</v>
      </c>
      <c r="F1338" s="50">
        <v>44.628593642417641</v>
      </c>
      <c r="G1338" s="50">
        <v>64.511442871184357</v>
      </c>
      <c r="H1338" s="50">
        <v>55.922136925808175</v>
      </c>
      <c r="I1338" s="50">
        <v>84.053665445393307</v>
      </c>
      <c r="J1338" s="50">
        <v>41.492492623773899</v>
      </c>
      <c r="K1338" s="50">
        <v>52.308151263433167</v>
      </c>
      <c r="L1338" s="50">
        <v>58.201201684181179</v>
      </c>
      <c r="M1338" s="50">
        <v>45.887283682595218</v>
      </c>
      <c r="N1338" s="50">
        <v>49.156882568436181</v>
      </c>
      <c r="O1338" s="306">
        <v>57.27767945432754</v>
      </c>
      <c r="P1338" s="50">
        <v>55.300845938036929</v>
      </c>
      <c r="Q1338" s="50">
        <v>54.10724627067696</v>
      </c>
      <c r="R1338" s="50">
        <v>52.168669201061377</v>
      </c>
      <c r="S1338" s="50">
        <v>50.69329293832164</v>
      </c>
      <c r="T1338" s="50">
        <v>48.346424208990399</v>
      </c>
      <c r="U1338" s="306">
        <v>66.694822873351242</v>
      </c>
      <c r="V1338" s="50">
        <v>62.990180108207525</v>
      </c>
      <c r="W1338" s="50">
        <v>60.287999538244343</v>
      </c>
      <c r="X1338" s="50">
        <v>56.861664249611415</v>
      </c>
      <c r="Y1338" s="50">
        <v>54.049873024790124</v>
      </c>
      <c r="Z1338" s="50">
        <v>50.424650864630365</v>
      </c>
    </row>
    <row r="1339" spans="1:27" x14ac:dyDescent="0.25">
      <c r="A1339" t="str">
        <f t="shared" si="29"/>
        <v>61. Telecommunicatie</v>
      </c>
      <c r="B1339">
        <v>61</v>
      </c>
      <c r="C1339" s="41" t="s">
        <v>166</v>
      </c>
      <c r="D1339" s="206"/>
      <c r="E1339" s="50">
        <v>107.26028719977045</v>
      </c>
      <c r="F1339" s="50">
        <v>47.504827768290752</v>
      </c>
      <c r="G1339" s="50">
        <v>53.568950114002732</v>
      </c>
      <c r="H1339" s="50">
        <v>38.581169611212843</v>
      </c>
      <c r="I1339" s="50">
        <v>58.1199510852461</v>
      </c>
      <c r="J1339" s="50">
        <v>28.025993155696277</v>
      </c>
      <c r="K1339" s="50">
        <v>37.934434914217398</v>
      </c>
      <c r="L1339" s="50">
        <v>47.889231799864845</v>
      </c>
      <c r="M1339" s="50">
        <v>39.290378956696003</v>
      </c>
      <c r="N1339" s="50">
        <v>42.115196599603181</v>
      </c>
      <c r="O1339" s="306">
        <v>51.463746667947376</v>
      </c>
      <c r="P1339" s="50">
        <v>51.157488571623894</v>
      </c>
      <c r="Q1339" s="50">
        <v>48.142753333044006</v>
      </c>
      <c r="R1339" s="50">
        <v>48.225655354250321</v>
      </c>
      <c r="S1339" s="50">
        <v>48.277682876935806</v>
      </c>
      <c r="T1339" s="50">
        <v>46.78645732032345</v>
      </c>
      <c r="U1339" s="306">
        <v>60.389431784851872</v>
      </c>
      <c r="V1339" s="50">
        <v>58.722309155529175</v>
      </c>
      <c r="W1339" s="50">
        <v>54.057903685948574</v>
      </c>
      <c r="X1339" s="50">
        <v>52.971318184082556</v>
      </c>
      <c r="Y1339" s="50">
        <v>51.873246166200623</v>
      </c>
      <c r="Z1339" s="50">
        <v>49.175811676547518</v>
      </c>
    </row>
    <row r="1340" spans="1:27" x14ac:dyDescent="0.25">
      <c r="A1340" t="str">
        <f t="shared" si="29"/>
        <v>61. Telecommunicatie</v>
      </c>
      <c r="B1340">
        <v>61</v>
      </c>
      <c r="C1340" s="41" t="s">
        <v>167</v>
      </c>
      <c r="D1340" s="206"/>
      <c r="E1340" s="50">
        <v>247.74151399596613</v>
      </c>
      <c r="F1340" s="50">
        <v>218.84097809993116</v>
      </c>
      <c r="G1340" s="50">
        <v>260.99235747698992</v>
      </c>
      <c r="H1340" s="50">
        <v>221.63472786586016</v>
      </c>
      <c r="I1340" s="50">
        <v>218.50504930291552</v>
      </c>
      <c r="J1340" s="50">
        <v>146.02360834662889</v>
      </c>
      <c r="K1340" s="50">
        <v>112.83558350179803</v>
      </c>
      <c r="L1340" s="50">
        <v>103.60389395697698</v>
      </c>
      <c r="M1340" s="50">
        <v>91.024722144555156</v>
      </c>
      <c r="N1340" s="50">
        <v>98.186952452718018</v>
      </c>
      <c r="O1340" s="306">
        <v>107.03599786354386</v>
      </c>
      <c r="P1340" s="50">
        <v>110.92151527251704</v>
      </c>
      <c r="Q1340" s="50">
        <v>118.68814496439508</v>
      </c>
      <c r="R1340" s="50">
        <v>121.9090878838313</v>
      </c>
      <c r="S1340" s="50">
        <v>124.63668787985971</v>
      </c>
      <c r="T1340" s="50">
        <v>125.34651653952439</v>
      </c>
      <c r="U1340" s="306">
        <v>112.97951196111201</v>
      </c>
      <c r="V1340" s="50">
        <v>114.53019296600402</v>
      </c>
      <c r="W1340" s="50">
        <v>119.87977173412105</v>
      </c>
      <c r="X1340" s="50">
        <v>120.45061275612309</v>
      </c>
      <c r="Y1340" s="50">
        <v>120.46286773375638</v>
      </c>
      <c r="Z1340" s="50">
        <v>118.5097096151319</v>
      </c>
    </row>
    <row r="1341" spans="1:27" x14ac:dyDescent="0.25">
      <c r="A1341" t="str">
        <f t="shared" si="29"/>
        <v>61. Telecommunicatie</v>
      </c>
      <c r="B1341">
        <v>61</v>
      </c>
      <c r="C1341" s="41" t="s">
        <v>168</v>
      </c>
      <c r="D1341" s="206"/>
      <c r="E1341" s="50">
        <v>52.987669123745796</v>
      </c>
      <c r="F1341" s="50">
        <v>45.719378804587869</v>
      </c>
      <c r="G1341" s="50">
        <v>71.064928198562754</v>
      </c>
      <c r="H1341" s="50">
        <v>62.590841097529982</v>
      </c>
      <c r="I1341" s="50">
        <v>58.960946962393933</v>
      </c>
      <c r="J1341" s="50">
        <v>45.994326379794408</v>
      </c>
      <c r="K1341" s="50">
        <v>52.096718375353262</v>
      </c>
      <c r="L1341" s="50">
        <v>69.667134393575694</v>
      </c>
      <c r="M1341" s="50">
        <v>71.817671130898177</v>
      </c>
      <c r="N1341" s="50">
        <v>70.921212202918568</v>
      </c>
      <c r="O1341" s="306">
        <v>64.427725428179926</v>
      </c>
      <c r="P1341" s="50">
        <v>56.817391420288175</v>
      </c>
      <c r="Q1341" s="50">
        <v>49.199890050208296</v>
      </c>
      <c r="R1341" s="50">
        <v>42.019238021127904</v>
      </c>
      <c r="S1341" s="50">
        <v>39.141490921774391</v>
      </c>
      <c r="T1341" s="50">
        <v>41.349250424236565</v>
      </c>
      <c r="U1341" s="306">
        <v>66.743818699946189</v>
      </c>
      <c r="V1341" s="50">
        <v>57.577646485188815</v>
      </c>
      <c r="W1341" s="50">
        <v>48.772061974917186</v>
      </c>
      <c r="X1341" s="50">
        <v>40.746426238323409</v>
      </c>
      <c r="Y1341" s="50">
        <v>37.128985424922462</v>
      </c>
      <c r="Z1341" s="50">
        <v>38.368756603528198</v>
      </c>
    </row>
    <row r="1342" spans="1:27" x14ac:dyDescent="0.25">
      <c r="A1342" t="str">
        <f t="shared" si="29"/>
        <v>61. Telecommunicatie</v>
      </c>
      <c r="B1342">
        <v>61</v>
      </c>
      <c r="C1342" s="41" t="s">
        <v>169</v>
      </c>
      <c r="D1342" s="206"/>
      <c r="E1342" s="50">
        <v>2.4462196891459538</v>
      </c>
      <c r="F1342" s="50">
        <v>2.2505984565731119</v>
      </c>
      <c r="G1342" s="50">
        <v>3.7587573499563889</v>
      </c>
      <c r="H1342" s="50">
        <v>2.7517737616081481</v>
      </c>
      <c r="I1342" s="50">
        <v>3.8788497264804955</v>
      </c>
      <c r="J1342" s="50">
        <v>2.2161132484584134</v>
      </c>
      <c r="K1342" s="50">
        <v>2.7049794934110611</v>
      </c>
      <c r="L1342" s="50">
        <v>4.1409229315599676</v>
      </c>
      <c r="M1342" s="50">
        <v>3.5822905631619091</v>
      </c>
      <c r="N1342" s="50">
        <v>4.9481656752372967</v>
      </c>
      <c r="O1342" s="306">
        <v>6.4013972371489949</v>
      </c>
      <c r="P1342" s="50">
        <v>12.969517636856866</v>
      </c>
      <c r="Q1342" s="50">
        <v>20.160301247864247</v>
      </c>
      <c r="R1342" s="50">
        <v>22.144481832934531</v>
      </c>
      <c r="S1342" s="50">
        <v>20.684411248287319</v>
      </c>
      <c r="T1342" s="50">
        <v>18.435620633661316</v>
      </c>
      <c r="U1342" s="306">
        <v>6.5485247254204531</v>
      </c>
      <c r="V1342" s="50">
        <v>12.978571205579328</v>
      </c>
      <c r="W1342" s="50">
        <v>19.7348779088491</v>
      </c>
      <c r="X1342" s="50">
        <v>21.204953072220359</v>
      </c>
      <c r="Y1342" s="50">
        <v>19.375339610017207</v>
      </c>
      <c r="Z1342" s="50">
        <v>16.892669639973668</v>
      </c>
    </row>
    <row r="1343" spans="1:27" x14ac:dyDescent="0.25">
      <c r="A1343" t="str">
        <f t="shared" si="29"/>
        <v>61. Telecommunicatie</v>
      </c>
      <c r="B1343">
        <v>61</v>
      </c>
      <c r="C1343" s="41" t="s">
        <v>26</v>
      </c>
      <c r="D1343" s="208"/>
      <c r="E1343" s="50">
        <v>303.17540280885788</v>
      </c>
      <c r="F1343" s="50">
        <v>266.81095536109217</v>
      </c>
      <c r="G1343" s="50">
        <v>335.81604302550909</v>
      </c>
      <c r="H1343" s="50">
        <v>286.97734272499827</v>
      </c>
      <c r="I1343" s="50">
        <v>281.34484599178995</v>
      </c>
      <c r="J1343" s="50">
        <v>194.23404797488172</v>
      </c>
      <c r="K1343" s="50">
        <v>167.63728137056236</v>
      </c>
      <c r="L1343" s="50">
        <v>177.41195128211265</v>
      </c>
      <c r="M1343" s="50">
        <v>166.42468383861524</v>
      </c>
      <c r="N1343" s="50">
        <v>174.05633033087389</v>
      </c>
      <c r="O1343" s="306">
        <v>177.86512052887278</v>
      </c>
      <c r="P1343" s="50">
        <v>180.70842432966208</v>
      </c>
      <c r="Q1343" s="50">
        <v>188.04833626246761</v>
      </c>
      <c r="R1343" s="50">
        <v>186.07280773789373</v>
      </c>
      <c r="S1343" s="50">
        <v>184.46259004992143</v>
      </c>
      <c r="T1343" s="50">
        <v>185.13138759742225</v>
      </c>
      <c r="U1343" s="306">
        <v>186.27185538647865</v>
      </c>
      <c r="V1343" s="50">
        <v>185.08641065677216</v>
      </c>
      <c r="W1343" s="50">
        <v>188.38671161788733</v>
      </c>
      <c r="X1343" s="50">
        <v>182.40199206666685</v>
      </c>
      <c r="Y1343" s="50">
        <v>176.96719276869607</v>
      </c>
      <c r="Z1343" s="50">
        <v>173.77113585863376</v>
      </c>
    </row>
    <row r="1344" spans="1:27" x14ac:dyDescent="0.25">
      <c r="A1344" t="str">
        <f t="shared" si="29"/>
        <v>61. Telecommunicatie</v>
      </c>
      <c r="B1344">
        <v>61</v>
      </c>
      <c r="C1344" s="41" t="s">
        <v>19</v>
      </c>
      <c r="D1344" s="208"/>
      <c r="E1344" s="50">
        <v>1274.5606158897078</v>
      </c>
      <c r="F1344" s="50">
        <v>894.52714038716999</v>
      </c>
      <c r="G1344" s="50">
        <v>1063.7662257052662</v>
      </c>
      <c r="H1344" s="50">
        <v>930.17895555615962</v>
      </c>
      <c r="I1344" s="50">
        <v>1065.9049007832914</v>
      </c>
      <c r="J1344" s="50">
        <v>719.93841455700465</v>
      </c>
      <c r="K1344" s="50">
        <v>743.98489315574318</v>
      </c>
      <c r="L1344" s="50">
        <v>797.77889940635055</v>
      </c>
      <c r="M1344" s="50">
        <v>695.37976713245052</v>
      </c>
      <c r="N1344" s="50">
        <v>708.05776200157709</v>
      </c>
      <c r="O1344" s="306">
        <v>773.70760968729223</v>
      </c>
      <c r="P1344" s="50">
        <v>748.87374115043212</v>
      </c>
      <c r="Q1344" s="50">
        <v>730.53661420441131</v>
      </c>
      <c r="R1344" s="50">
        <v>706.87634368522549</v>
      </c>
      <c r="S1344" s="50">
        <v>684.69941888189521</v>
      </c>
      <c r="T1344" s="50">
        <v>667.1066158960972</v>
      </c>
      <c r="U1344" s="306">
        <v>837.86252739512736</v>
      </c>
      <c r="V1344" s="50">
        <v>793.56427972985023</v>
      </c>
      <c r="W1344" s="50">
        <v>757.0631062956204</v>
      </c>
      <c r="X1344" s="50">
        <v>716.8384240650264</v>
      </c>
      <c r="Y1344" s="50">
        <v>679.40857809001693</v>
      </c>
      <c r="Z1344" s="50">
        <v>647.41659701613582</v>
      </c>
    </row>
    <row r="1345" spans="1:26" x14ac:dyDescent="0.25">
      <c r="A1345" t="str">
        <f t="shared" si="29"/>
        <v>61. Telecommunicatie</v>
      </c>
      <c r="B1345">
        <v>61</v>
      </c>
      <c r="C1345" s="41" t="s">
        <v>20</v>
      </c>
      <c r="D1345" s="208"/>
      <c r="E1345" s="207">
        <v>0.23786660205032784</v>
      </c>
      <c r="F1345" s="207">
        <v>0.29827038589976246</v>
      </c>
      <c r="G1345" s="207">
        <v>0.31568594199619987</v>
      </c>
      <c r="H1345" s="207">
        <v>0.3085184211175932</v>
      </c>
      <c r="I1345" s="207">
        <v>0.26394929396144134</v>
      </c>
      <c r="J1345" s="207">
        <v>0.26979258787628185</v>
      </c>
      <c r="K1345" s="207">
        <v>0.22532350174410029</v>
      </c>
      <c r="L1345" s="207">
        <v>0.22238235608152812</v>
      </c>
      <c r="M1345" s="207">
        <v>0.23932920068253288</v>
      </c>
      <c r="N1345" s="207">
        <v>0.24582221913483693</v>
      </c>
      <c r="O1345" s="307">
        <v>0.22988674054887498</v>
      </c>
      <c r="P1345" s="207">
        <v>0.24130693119517696</v>
      </c>
      <c r="Q1345" s="207">
        <v>0.25741124073193933</v>
      </c>
      <c r="R1345" s="207">
        <v>0.26323247255357662</v>
      </c>
      <c r="S1345" s="207">
        <v>0.26940666950053255</v>
      </c>
      <c r="T1345" s="207">
        <v>0.2775139433278484</v>
      </c>
      <c r="U1345" s="307">
        <v>0.22231792125324965</v>
      </c>
      <c r="V1345" s="207">
        <v>0.23323430172509826</v>
      </c>
      <c r="W1345" s="207">
        <v>0.24883884850720159</v>
      </c>
      <c r="X1345" s="207">
        <v>0.25445342484894568</v>
      </c>
      <c r="Y1345" s="207">
        <v>0.26047241450232195</v>
      </c>
      <c r="Z1345" s="207">
        <v>0.26840698347790859</v>
      </c>
    </row>
    <row r="1346" spans="1:26" x14ac:dyDescent="0.25">
      <c r="A1346" t="str">
        <f t="shared" si="29"/>
        <v>61. Telecommunicatie</v>
      </c>
      <c r="B1346">
        <v>61</v>
      </c>
      <c r="C1346" s="41" t="s">
        <v>29</v>
      </c>
      <c r="D1346" s="208"/>
      <c r="E1346" s="50">
        <v>590.56061588970783</v>
      </c>
      <c r="F1346" s="50">
        <v>844.52714038716999</v>
      </c>
      <c r="G1346" s="50">
        <v>725.76622570526615</v>
      </c>
      <c r="H1346" s="50">
        <v>764.17895555615962</v>
      </c>
      <c r="I1346" s="50">
        <v>546.9049007832914</v>
      </c>
      <c r="J1346" s="50">
        <v>719.93841455700465</v>
      </c>
      <c r="K1346" s="50">
        <v>691.98489315574318</v>
      </c>
      <c r="L1346" s="50">
        <v>629.77889940635055</v>
      </c>
      <c r="M1346" s="50">
        <v>682.37976713245052</v>
      </c>
      <c r="N1346" s="50">
        <v>670.12524485344022</v>
      </c>
      <c r="O1346" s="306">
        <v>604.49456211077518</v>
      </c>
      <c r="P1346" s="50">
        <v>584.38634740615316</v>
      </c>
      <c r="Q1346" s="50">
        <v>570.64289981131242</v>
      </c>
      <c r="R1346" s="50">
        <v>551.4480198455999</v>
      </c>
      <c r="S1346" s="50">
        <v>533.61177955041501</v>
      </c>
      <c r="T1346" s="50">
        <v>520.23843772341445</v>
      </c>
      <c r="U1346" s="306">
        <v>540.33964440294028</v>
      </c>
      <c r="V1346" s="50">
        <v>510.65088345397783</v>
      </c>
      <c r="W1346" s="50">
        <v>488.04181627790467</v>
      </c>
      <c r="X1346" s="50">
        <v>461.02708591182522</v>
      </c>
      <c r="Y1346" s="50">
        <v>436.15853374066694</v>
      </c>
      <c r="Z1346" s="50">
        <v>416.11103994764392</v>
      </c>
    </row>
    <row r="1347" spans="1:26" x14ac:dyDescent="0.25">
      <c r="A1347" t="str">
        <f t="shared" ref="A1347:A1410" si="30">VLOOKUP(B1347,$AT$3:$AU$70,2)</f>
        <v>62. Ontwerpen en programmeren computerprogramma's, computerconsultancy- en aanverw. activiteiten</v>
      </c>
      <c r="B1347">
        <v>62</v>
      </c>
      <c r="C1347" s="41" t="s">
        <v>25</v>
      </c>
      <c r="D1347" s="50">
        <v>30316</v>
      </c>
      <c r="E1347" s="50">
        <v>32240</v>
      </c>
      <c r="F1347" s="50">
        <v>34033</v>
      </c>
      <c r="G1347" s="50">
        <v>36067</v>
      </c>
      <c r="H1347" s="50">
        <v>39145</v>
      </c>
      <c r="I1347" s="50">
        <v>42801</v>
      </c>
      <c r="J1347" s="50">
        <v>45108</v>
      </c>
      <c r="K1347" s="50">
        <v>47509</v>
      </c>
      <c r="L1347" s="50">
        <v>51175</v>
      </c>
      <c r="M1347" s="50">
        <v>54341</v>
      </c>
      <c r="N1347" s="50">
        <v>55119.821632689411</v>
      </c>
      <c r="O1347" s="306">
        <v>58515.563828014245</v>
      </c>
      <c r="P1347" s="50">
        <v>62120.505993795261</v>
      </c>
      <c r="Q1347" s="50">
        <v>65947.536219033776</v>
      </c>
      <c r="R1347" s="50">
        <v>70010.33658346525</v>
      </c>
      <c r="S1347" s="50">
        <v>74323.432072590891</v>
      </c>
      <c r="T1347" s="50">
        <v>78902.242506196839</v>
      </c>
      <c r="U1347" s="306">
        <v>57743.296940159598</v>
      </c>
      <c r="V1347" s="50">
        <v>60491.638810783232</v>
      </c>
      <c r="W1347" s="50">
        <v>63370.790376004836</v>
      </c>
      <c r="X1347" s="50">
        <v>66386.977635720468</v>
      </c>
      <c r="Y1347" s="50">
        <v>69546.722921644934</v>
      </c>
      <c r="Z1347" s="50">
        <v>72856.859001479374</v>
      </c>
    </row>
    <row r="1348" spans="1:26" x14ac:dyDescent="0.25">
      <c r="A1348" t="str">
        <f t="shared" si="30"/>
        <v>62. Ontwerpen en programmeren computerprogramma's, computerconsultancy- en aanverw. activiteiten</v>
      </c>
      <c r="B1348">
        <v>62</v>
      </c>
      <c r="C1348" s="41" t="s">
        <v>154</v>
      </c>
      <c r="D1348" s="206"/>
      <c r="E1348" s="50">
        <v>1924</v>
      </c>
      <c r="F1348" s="50">
        <v>1793</v>
      </c>
      <c r="G1348" s="50">
        <v>2034</v>
      </c>
      <c r="H1348" s="50">
        <v>3078</v>
      </c>
      <c r="I1348" s="50">
        <v>3656</v>
      </c>
      <c r="J1348" s="50">
        <v>2307</v>
      </c>
      <c r="K1348" s="50">
        <v>2401</v>
      </c>
      <c r="L1348" s="50">
        <v>3666</v>
      </c>
      <c r="M1348" s="50">
        <v>3166</v>
      </c>
      <c r="N1348" s="50">
        <v>778.82163268941076</v>
      </c>
      <c r="O1348" s="306">
        <v>3395.742195324834</v>
      </c>
      <c r="P1348" s="50">
        <v>3604.9421657810162</v>
      </c>
      <c r="Q1348" s="50">
        <v>3827.0302252385154</v>
      </c>
      <c r="R1348" s="50">
        <v>4062.800364431474</v>
      </c>
      <c r="S1348" s="50">
        <v>4313.0954891256406</v>
      </c>
      <c r="T1348" s="50">
        <v>4578.8104336059478</v>
      </c>
      <c r="U1348" s="306">
        <v>2623.4753074701875</v>
      </c>
      <c r="V1348" s="50">
        <v>2748.3418706236334</v>
      </c>
      <c r="W1348" s="50">
        <v>2879.151565221604</v>
      </c>
      <c r="X1348" s="50">
        <v>3016.1872597156325</v>
      </c>
      <c r="Y1348" s="50">
        <v>3159.7452859244659</v>
      </c>
      <c r="Z1348" s="50">
        <v>3310.1360798344394</v>
      </c>
    </row>
    <row r="1349" spans="1:26" x14ac:dyDescent="0.25">
      <c r="A1349" t="str">
        <f t="shared" si="30"/>
        <v>62. Ontwerpen en programmeren computerprogramma's, computerconsultancy- en aanverw. activiteiten</v>
      </c>
      <c r="B1349">
        <v>62</v>
      </c>
      <c r="C1349" s="41" t="s">
        <v>155</v>
      </c>
      <c r="D1349" s="206"/>
      <c r="E1349" s="207">
        <v>1.0634648370497428</v>
      </c>
      <c r="F1349" s="207">
        <v>1.0556141439205955</v>
      </c>
      <c r="G1349" s="207">
        <v>1.059765521699527</v>
      </c>
      <c r="H1349" s="207">
        <v>1.0853411705991627</v>
      </c>
      <c r="I1349" s="207">
        <v>1.093396346915315</v>
      </c>
      <c r="J1349" s="207">
        <v>1.0539006097988364</v>
      </c>
      <c r="K1349" s="207">
        <v>1.0532278088144009</v>
      </c>
      <c r="L1349" s="207">
        <v>1.0771643267591404</v>
      </c>
      <c r="M1349" s="207">
        <v>1.061866145578896</v>
      </c>
      <c r="N1349" s="207">
        <v>1.0143321181555256</v>
      </c>
      <c r="O1349" s="307">
        <v>1.0616065526835985</v>
      </c>
      <c r="P1349" s="207">
        <v>1.0616065526835983</v>
      </c>
      <c r="Q1349" s="207">
        <v>1.061606552683598</v>
      </c>
      <c r="R1349" s="207">
        <v>1.0616065526835992</v>
      </c>
      <c r="S1349" s="207">
        <v>1.0616065526835974</v>
      </c>
      <c r="T1349" s="207">
        <v>1.0616065526835987</v>
      </c>
      <c r="U1349" s="307">
        <v>1.0475958598878032</v>
      </c>
      <c r="V1349" s="207">
        <v>1.0475958598878028</v>
      </c>
      <c r="W1349" s="207">
        <v>1.0475958598878026</v>
      </c>
      <c r="X1349" s="207">
        <v>1.0475958598878026</v>
      </c>
      <c r="Y1349" s="207">
        <v>1.047595859887803</v>
      </c>
      <c r="Z1349" s="207">
        <v>1.0475958598878026</v>
      </c>
    </row>
    <row r="1350" spans="1:26" x14ac:dyDescent="0.25">
      <c r="A1350" t="str">
        <f t="shared" si="30"/>
        <v>62. Ontwerpen en programmeren computerprogramma's, computerconsultancy- en aanverw. activiteiten</v>
      </c>
      <c r="B1350">
        <v>62</v>
      </c>
      <c r="C1350" s="41" t="s">
        <v>8</v>
      </c>
      <c r="D1350" s="50">
        <v>9</v>
      </c>
      <c r="E1350" s="50">
        <v>11</v>
      </c>
      <c r="F1350" s="50">
        <v>12</v>
      </c>
      <c r="G1350" s="50">
        <v>22</v>
      </c>
      <c r="H1350" s="50">
        <v>22</v>
      </c>
      <c r="I1350" s="50">
        <v>27</v>
      </c>
      <c r="J1350" s="50">
        <v>20</v>
      </c>
      <c r="K1350" s="50">
        <v>21</v>
      </c>
      <c r="L1350" s="50">
        <v>25</v>
      </c>
      <c r="M1350" s="50">
        <v>28</v>
      </c>
      <c r="N1350" s="50">
        <v>22.41308601869536</v>
      </c>
      <c r="O1350" s="306">
        <v>24.511784631441571</v>
      </c>
      <c r="P1350" s="50">
        <v>26.845258940643902</v>
      </c>
      <c r="Q1350" s="50">
        <v>29.261664289202667</v>
      </c>
      <c r="R1350" s="50">
        <v>31.726933414433883</v>
      </c>
      <c r="S1350" s="50">
        <v>34.273706656580138</v>
      </c>
      <c r="T1350" s="50">
        <v>36.589216724501036</v>
      </c>
      <c r="U1350" s="306">
        <v>24.188287113948213</v>
      </c>
      <c r="V1350" s="50">
        <v>26.14134707437157</v>
      </c>
      <c r="W1350" s="50">
        <v>28.118333148417001</v>
      </c>
      <c r="X1350" s="50">
        <v>30.084917768149403</v>
      </c>
      <c r="Y1350" s="50">
        <v>32.070962196886427</v>
      </c>
      <c r="Z1350" s="50">
        <v>33.785800240876242</v>
      </c>
    </row>
    <row r="1351" spans="1:26" x14ac:dyDescent="0.25">
      <c r="A1351" t="str">
        <f t="shared" si="30"/>
        <v>62. Ontwerpen en programmeren computerprogramma's, computerconsultancy- en aanverw. activiteiten</v>
      </c>
      <c r="B1351">
        <v>62</v>
      </c>
      <c r="C1351" s="41" t="s">
        <v>9</v>
      </c>
      <c r="D1351" s="50">
        <v>2133</v>
      </c>
      <c r="E1351" s="50">
        <v>2176</v>
      </c>
      <c r="F1351" s="50">
        <v>2243</v>
      </c>
      <c r="G1351" s="50">
        <v>2494</v>
      </c>
      <c r="H1351" s="50">
        <v>2759</v>
      </c>
      <c r="I1351" s="50">
        <v>3208</v>
      </c>
      <c r="J1351" s="50">
        <v>3113</v>
      </c>
      <c r="K1351" s="50">
        <v>3042</v>
      </c>
      <c r="L1351" s="50">
        <v>3296</v>
      </c>
      <c r="M1351" s="50">
        <v>3376</v>
      </c>
      <c r="N1351" s="50">
        <v>3167.4127652816182</v>
      </c>
      <c r="O1351" s="306">
        <v>3464.0004271032149</v>
      </c>
      <c r="P1351" s="50">
        <v>3793.7665426777985</v>
      </c>
      <c r="Q1351" s="50">
        <v>4135.2524558954428</v>
      </c>
      <c r="R1351" s="50">
        <v>4483.6437881108595</v>
      </c>
      <c r="S1351" s="50">
        <v>4843.5532655796496</v>
      </c>
      <c r="T1351" s="50">
        <v>5170.7806782239022</v>
      </c>
      <c r="U1351" s="306">
        <v>3418.2838236158295</v>
      </c>
      <c r="V1351" s="50">
        <v>3694.2898606624594</v>
      </c>
      <c r="W1351" s="50">
        <v>3973.6771312280675</v>
      </c>
      <c r="X1351" s="50">
        <v>4251.5944703821287</v>
      </c>
      <c r="Y1351" s="50">
        <v>4532.2618657934927</v>
      </c>
      <c r="Z1351" s="50">
        <v>4774.6024299796682</v>
      </c>
    </row>
    <row r="1352" spans="1:26" x14ac:dyDescent="0.25">
      <c r="A1352" t="str">
        <f t="shared" si="30"/>
        <v>62. Ontwerpen en programmeren computerprogramma's, computerconsultancy- en aanverw. activiteiten</v>
      </c>
      <c r="B1352">
        <v>62</v>
      </c>
      <c r="C1352" s="41" t="s">
        <v>10</v>
      </c>
      <c r="D1352" s="50">
        <v>5995</v>
      </c>
      <c r="E1352" s="50">
        <v>6508</v>
      </c>
      <c r="F1352" s="50">
        <v>7145</v>
      </c>
      <c r="G1352" s="50">
        <v>7966</v>
      </c>
      <c r="H1352" s="50">
        <v>8808</v>
      </c>
      <c r="I1352" s="50">
        <v>9949</v>
      </c>
      <c r="J1352" s="50">
        <v>10380</v>
      </c>
      <c r="K1352" s="50">
        <v>10724</v>
      </c>
      <c r="L1352" s="50">
        <v>11149</v>
      </c>
      <c r="M1352" s="50">
        <v>11716</v>
      </c>
      <c r="N1352" s="50">
        <v>10278.163405730655</v>
      </c>
      <c r="O1352" s="306">
        <v>11240.581845707777</v>
      </c>
      <c r="P1352" s="50">
        <v>12310.663414709492</v>
      </c>
      <c r="Q1352" s="50">
        <v>13418.775390287152</v>
      </c>
      <c r="R1352" s="50">
        <v>14549.295252081003</v>
      </c>
      <c r="S1352" s="50">
        <v>15717.191164240861</v>
      </c>
      <c r="T1352" s="50">
        <v>16779.034715184891</v>
      </c>
      <c r="U1352" s="306">
        <v>11092.23278108671</v>
      </c>
      <c r="V1352" s="50">
        <v>11987.864440095065</v>
      </c>
      <c r="W1352" s="50">
        <v>12894.468104710617</v>
      </c>
      <c r="X1352" s="50">
        <v>13796.301884135111</v>
      </c>
      <c r="Y1352" s="50">
        <v>14707.059517089949</v>
      </c>
      <c r="Z1352" s="50">
        <v>15493.447684064769</v>
      </c>
    </row>
    <row r="1353" spans="1:26" x14ac:dyDescent="0.25">
      <c r="A1353" t="str">
        <f t="shared" si="30"/>
        <v>62. Ontwerpen en programmeren computerprogramma's, computerconsultancy- en aanverw. activiteiten</v>
      </c>
      <c r="B1353">
        <v>62</v>
      </c>
      <c r="C1353" s="41" t="s">
        <v>11</v>
      </c>
      <c r="D1353" s="50">
        <v>5885</v>
      </c>
      <c r="E1353" s="50">
        <v>6147</v>
      </c>
      <c r="F1353" s="50">
        <v>6351</v>
      </c>
      <c r="G1353" s="50">
        <v>6609</v>
      </c>
      <c r="H1353" s="50">
        <v>7019</v>
      </c>
      <c r="I1353" s="50">
        <v>7737</v>
      </c>
      <c r="J1353" s="50">
        <v>8470</v>
      </c>
      <c r="K1353" s="50">
        <v>9357</v>
      </c>
      <c r="L1353" s="50">
        <v>10421</v>
      </c>
      <c r="M1353" s="50">
        <v>11214</v>
      </c>
      <c r="N1353" s="50">
        <v>11906.135054815408</v>
      </c>
      <c r="O1353" s="306">
        <v>11818.955321555637</v>
      </c>
      <c r="P1353" s="50">
        <v>11807.580553852466</v>
      </c>
      <c r="Q1353" s="50">
        <v>11891.374597852906</v>
      </c>
      <c r="R1353" s="50">
        <v>12215.283457861298</v>
      </c>
      <c r="S1353" s="50">
        <v>12688.181758958146</v>
      </c>
      <c r="T1353" s="50">
        <v>13805.841483799388</v>
      </c>
      <c r="U1353" s="306">
        <v>11662.973096541147</v>
      </c>
      <c r="V1353" s="50">
        <v>11497.972958626786</v>
      </c>
      <c r="W1353" s="50">
        <v>11426.746928349858</v>
      </c>
      <c r="X1353" s="50">
        <v>11583.086002796743</v>
      </c>
      <c r="Y1353" s="50">
        <v>11872.722189522676</v>
      </c>
      <c r="Z1353" s="50">
        <v>12748.056511865931</v>
      </c>
    </row>
    <row r="1354" spans="1:26" x14ac:dyDescent="0.25">
      <c r="A1354" t="str">
        <f t="shared" si="30"/>
        <v>62. Ontwerpen en programmeren computerprogramma's, computerconsultancy- en aanverw. activiteiten</v>
      </c>
      <c r="B1354">
        <v>62</v>
      </c>
      <c r="C1354" s="41" t="s">
        <v>12</v>
      </c>
      <c r="D1354" s="50">
        <v>5172</v>
      </c>
      <c r="E1354" s="50">
        <v>5396</v>
      </c>
      <c r="F1354" s="50">
        <v>5547</v>
      </c>
      <c r="G1354" s="50">
        <v>5641</v>
      </c>
      <c r="H1354" s="50">
        <v>6063</v>
      </c>
      <c r="I1354" s="50">
        <v>6295</v>
      </c>
      <c r="J1354" s="50">
        <v>6624</v>
      </c>
      <c r="K1354" s="50">
        <v>6873</v>
      </c>
      <c r="L1354" s="50">
        <v>7322</v>
      </c>
      <c r="M1354" s="50">
        <v>7761</v>
      </c>
      <c r="N1354" s="50">
        <v>8366.500568070489</v>
      </c>
      <c r="O1354" s="306">
        <v>9247.9169924061134</v>
      </c>
      <c r="P1354" s="50">
        <v>10195.898795665609</v>
      </c>
      <c r="Q1354" s="50">
        <v>11030.313131819516</v>
      </c>
      <c r="R1354" s="50">
        <v>11762.322478266946</v>
      </c>
      <c r="S1354" s="50">
        <v>12488.300337483262</v>
      </c>
      <c r="T1354" s="50">
        <v>12396.85784272932</v>
      </c>
      <c r="U1354" s="306">
        <v>9125.8663855649211</v>
      </c>
      <c r="V1354" s="50">
        <v>9928.5512478006494</v>
      </c>
      <c r="W1354" s="50">
        <v>10599.329426600814</v>
      </c>
      <c r="X1354" s="50">
        <v>11153.567850340291</v>
      </c>
      <c r="Y1354" s="50">
        <v>11685.686991485527</v>
      </c>
      <c r="Z1354" s="50">
        <v>11447.02729885249</v>
      </c>
    </row>
    <row r="1355" spans="1:26" x14ac:dyDescent="0.25">
      <c r="A1355" t="str">
        <f t="shared" si="30"/>
        <v>62. Ontwerpen en programmeren computerprogramma's, computerconsultancy- en aanverw. activiteiten</v>
      </c>
      <c r="B1355">
        <v>62</v>
      </c>
      <c r="C1355" s="41" t="s">
        <v>13</v>
      </c>
      <c r="D1355" s="50">
        <v>4193</v>
      </c>
      <c r="E1355" s="50">
        <v>4360</v>
      </c>
      <c r="F1355" s="50">
        <v>4424</v>
      </c>
      <c r="G1355" s="50">
        <v>4568</v>
      </c>
      <c r="H1355" s="50">
        <v>4932</v>
      </c>
      <c r="I1355" s="50">
        <v>5123</v>
      </c>
      <c r="J1355" s="50">
        <v>5365</v>
      </c>
      <c r="K1355" s="50">
        <v>5706</v>
      </c>
      <c r="L1355" s="50">
        <v>6063</v>
      </c>
      <c r="M1355" s="50">
        <v>6433</v>
      </c>
      <c r="N1355" s="50">
        <v>6667.3548632240272</v>
      </c>
      <c r="O1355" s="306">
        <v>6957.5974198351287</v>
      </c>
      <c r="P1355" s="50">
        <v>7274.405388227713</v>
      </c>
      <c r="Q1355" s="50">
        <v>7683.9216278550557</v>
      </c>
      <c r="R1355" s="50">
        <v>8140.4837483350966</v>
      </c>
      <c r="S1355" s="50">
        <v>8775.5910198188594</v>
      </c>
      <c r="T1355" s="50">
        <v>9700.105396551211</v>
      </c>
      <c r="U1355" s="306">
        <v>6865.7736082735755</v>
      </c>
      <c r="V1355" s="50">
        <v>7083.6625727394821</v>
      </c>
      <c r="W1355" s="50">
        <v>7383.6903493585396</v>
      </c>
      <c r="X1355" s="50">
        <v>7719.1760376753155</v>
      </c>
      <c r="Y1355" s="50">
        <v>8211.5906129433188</v>
      </c>
      <c r="Z1355" s="50">
        <v>8956.8963913860462</v>
      </c>
    </row>
    <row r="1356" spans="1:26" x14ac:dyDescent="0.25">
      <c r="A1356" t="str">
        <f t="shared" si="30"/>
        <v>62. Ontwerpen en programmeren computerprogramma's, computerconsultancy- en aanverw. activiteiten</v>
      </c>
      <c r="B1356">
        <v>62</v>
      </c>
      <c r="C1356" s="41" t="s">
        <v>14</v>
      </c>
      <c r="D1356" s="50">
        <v>3210</v>
      </c>
      <c r="E1356" s="50">
        <v>3399</v>
      </c>
      <c r="F1356" s="50">
        <v>3585</v>
      </c>
      <c r="G1356" s="50">
        <v>3653</v>
      </c>
      <c r="H1356" s="50">
        <v>3906</v>
      </c>
      <c r="I1356" s="50">
        <v>4181</v>
      </c>
      <c r="J1356" s="50">
        <v>4300</v>
      </c>
      <c r="K1356" s="50">
        <v>4400</v>
      </c>
      <c r="L1356" s="50">
        <v>4659</v>
      </c>
      <c r="M1356" s="50">
        <v>4887</v>
      </c>
      <c r="N1356" s="50">
        <v>5190.3197080306973</v>
      </c>
      <c r="O1356" s="306">
        <v>5596.8601570926885</v>
      </c>
      <c r="P1356" s="50">
        <v>5986.0257664903966</v>
      </c>
      <c r="Q1356" s="50">
        <v>6377.9874085184128</v>
      </c>
      <c r="R1356" s="50">
        <v>6747.5495365339102</v>
      </c>
      <c r="S1356" s="50">
        <v>6993.3634722919924</v>
      </c>
      <c r="T1356" s="50">
        <v>7297.7977997198896</v>
      </c>
      <c r="U1356" s="306">
        <v>5522.9948554102266</v>
      </c>
      <c r="V1356" s="50">
        <v>5829.0656649633002</v>
      </c>
      <c r="W1356" s="50">
        <v>6128.7824573704802</v>
      </c>
      <c r="X1356" s="50">
        <v>6398.3326182663714</v>
      </c>
      <c r="Y1356" s="50">
        <v>6543.9054432095645</v>
      </c>
      <c r="Z1356" s="50">
        <v>6738.6503656564691</v>
      </c>
    </row>
    <row r="1357" spans="1:26" x14ac:dyDescent="0.25">
      <c r="A1357" t="str">
        <f t="shared" si="30"/>
        <v>62. Ontwerpen en programmeren computerprogramma's, computerconsultancy- en aanverw. activiteiten</v>
      </c>
      <c r="B1357">
        <v>62</v>
      </c>
      <c r="C1357" s="41" t="s">
        <v>15</v>
      </c>
      <c r="D1357" s="50">
        <v>2159</v>
      </c>
      <c r="E1357" s="50">
        <v>2465</v>
      </c>
      <c r="F1357" s="50">
        <v>2678</v>
      </c>
      <c r="G1357" s="50">
        <v>2800</v>
      </c>
      <c r="H1357" s="50">
        <v>2967</v>
      </c>
      <c r="I1357" s="50">
        <v>3197</v>
      </c>
      <c r="J1357" s="50">
        <v>3386</v>
      </c>
      <c r="K1357" s="50">
        <v>3602</v>
      </c>
      <c r="L1357" s="50">
        <v>3902</v>
      </c>
      <c r="M1357" s="50">
        <v>4186</v>
      </c>
      <c r="N1357" s="50">
        <v>4334.2773228640754</v>
      </c>
      <c r="O1357" s="306">
        <v>4428.2198052162021</v>
      </c>
      <c r="P1357" s="50">
        <v>4528.225563362208</v>
      </c>
      <c r="Q1357" s="50">
        <v>4780.3072567683002</v>
      </c>
      <c r="R1357" s="50">
        <v>5081.993499573131</v>
      </c>
      <c r="S1357" s="50">
        <v>5397.7873188383082</v>
      </c>
      <c r="T1357" s="50">
        <v>5820.1837658261029</v>
      </c>
      <c r="U1357" s="306">
        <v>4369.7777890414654</v>
      </c>
      <c r="V1357" s="50">
        <v>4409.4905675755736</v>
      </c>
      <c r="W1357" s="50">
        <v>4593.5279233999099</v>
      </c>
      <c r="X1357" s="50">
        <v>4818.9768149281981</v>
      </c>
      <c r="Y1357" s="50">
        <v>5050.8757276785727</v>
      </c>
      <c r="Z1357" s="50">
        <v>5374.2491280420645</v>
      </c>
    </row>
    <row r="1358" spans="1:26" x14ac:dyDescent="0.25">
      <c r="A1358" t="str">
        <f t="shared" si="30"/>
        <v>62. Ontwerpen en programmeren computerprogramma's, computerconsultancy- en aanverw. activiteiten</v>
      </c>
      <c r="B1358">
        <v>62</v>
      </c>
      <c r="C1358" s="41" t="s">
        <v>16</v>
      </c>
      <c r="D1358" s="50">
        <v>1165</v>
      </c>
      <c r="E1358" s="50">
        <v>1315</v>
      </c>
      <c r="F1358" s="50">
        <v>1487</v>
      </c>
      <c r="G1358" s="50">
        <v>1618</v>
      </c>
      <c r="H1358" s="50">
        <v>1870</v>
      </c>
      <c r="I1358" s="50">
        <v>2134</v>
      </c>
      <c r="J1358" s="50">
        <v>2408</v>
      </c>
      <c r="K1358" s="50">
        <v>2589</v>
      </c>
      <c r="L1358" s="50">
        <v>2923</v>
      </c>
      <c r="M1358" s="50">
        <v>3075</v>
      </c>
      <c r="N1358" s="50">
        <v>3266.3094447704834</v>
      </c>
      <c r="O1358" s="306">
        <v>3496.7671515759203</v>
      </c>
      <c r="P1358" s="50">
        <v>3735.5548703547734</v>
      </c>
      <c r="Q1358" s="50">
        <v>3964.5684282404573</v>
      </c>
      <c r="R1358" s="50">
        <v>4207.5444675641493</v>
      </c>
      <c r="S1358" s="50">
        <v>4356.290487729364</v>
      </c>
      <c r="T1358" s="50">
        <v>4449.2399221448659</v>
      </c>
      <c r="U1358" s="306">
        <v>3450.6181049113975</v>
      </c>
      <c r="V1358" s="50">
        <v>3637.6045616552683</v>
      </c>
      <c r="W1358" s="50">
        <v>3809.6621830254321</v>
      </c>
      <c r="X1358" s="50">
        <v>3989.7845675469998</v>
      </c>
      <c r="Y1358" s="50">
        <v>4076.3150875541937</v>
      </c>
      <c r="Z1358" s="50">
        <v>4108.3451543978999</v>
      </c>
    </row>
    <row r="1359" spans="1:26" x14ac:dyDescent="0.25">
      <c r="A1359" t="str">
        <f t="shared" si="30"/>
        <v>62. Ontwerpen en programmeren computerprogramma's, computerconsultancy- en aanverw. activiteiten</v>
      </c>
      <c r="B1359">
        <v>62</v>
      </c>
      <c r="C1359" s="3" t="s">
        <v>17</v>
      </c>
      <c r="D1359" s="50">
        <v>366</v>
      </c>
      <c r="E1359" s="50">
        <v>433</v>
      </c>
      <c r="F1359" s="50">
        <v>520</v>
      </c>
      <c r="G1359" s="50">
        <v>643</v>
      </c>
      <c r="H1359" s="50">
        <v>728</v>
      </c>
      <c r="I1359" s="50">
        <v>871</v>
      </c>
      <c r="J1359" s="50">
        <v>961</v>
      </c>
      <c r="K1359" s="50">
        <v>1112</v>
      </c>
      <c r="L1359" s="50">
        <v>1314</v>
      </c>
      <c r="M1359" s="50">
        <v>1535</v>
      </c>
      <c r="N1359" s="50">
        <v>1759.2856686771811</v>
      </c>
      <c r="O1359" s="306">
        <v>1942.8376503442032</v>
      </c>
      <c r="P1359" s="50">
        <v>2091.0532720564702</v>
      </c>
      <c r="Q1359" s="50">
        <v>2215.1978536535244</v>
      </c>
      <c r="R1359" s="50">
        <v>2310.1375287723413</v>
      </c>
      <c r="S1359" s="50">
        <v>2473.0954414037715</v>
      </c>
      <c r="T1359" s="50">
        <v>2656.636482189575</v>
      </c>
      <c r="U1359" s="306">
        <v>1917.1967936612184</v>
      </c>
      <c r="V1359" s="50">
        <v>2036.2235825957478</v>
      </c>
      <c r="W1359" s="50">
        <v>2128.6441749545934</v>
      </c>
      <c r="X1359" s="50">
        <v>2190.5772196254343</v>
      </c>
      <c r="Y1359" s="50">
        <v>2314.1515216103708</v>
      </c>
      <c r="Z1359" s="50">
        <v>2453.0885745848191</v>
      </c>
    </row>
    <row r="1360" spans="1:26" x14ac:dyDescent="0.25">
      <c r="A1360" t="str">
        <f t="shared" si="30"/>
        <v>62. Ontwerpen en programmeren computerprogramma's, computerconsultancy- en aanverw. activiteiten</v>
      </c>
      <c r="B1360">
        <v>62</v>
      </c>
      <c r="C1360" s="3" t="s">
        <v>156</v>
      </c>
      <c r="D1360" s="50">
        <v>29</v>
      </c>
      <c r="E1360" s="50">
        <v>30</v>
      </c>
      <c r="F1360" s="50">
        <v>41</v>
      </c>
      <c r="G1360" s="50">
        <v>53</v>
      </c>
      <c r="H1360" s="50">
        <v>71</v>
      </c>
      <c r="I1360" s="50">
        <v>79</v>
      </c>
      <c r="J1360" s="50">
        <v>81</v>
      </c>
      <c r="K1360" s="50">
        <v>83</v>
      </c>
      <c r="L1360" s="50">
        <v>101</v>
      </c>
      <c r="M1360" s="50">
        <v>130</v>
      </c>
      <c r="N1360" s="50">
        <v>161.64974520607666</v>
      </c>
      <c r="O1360" s="306">
        <v>297.31527254589565</v>
      </c>
      <c r="P1360" s="50">
        <v>370.48656745767903</v>
      </c>
      <c r="Q1360" s="50">
        <v>420.57640385380671</v>
      </c>
      <c r="R1360" s="50">
        <v>480.35589295205767</v>
      </c>
      <c r="S1360" s="50">
        <v>555.80409959008171</v>
      </c>
      <c r="T1360" s="50">
        <v>789.17520310317377</v>
      </c>
      <c r="U1360" s="306">
        <v>293.39141493913081</v>
      </c>
      <c r="V1360" s="50">
        <v>360.77200699452266</v>
      </c>
      <c r="W1360" s="50">
        <v>404.14336385808991</v>
      </c>
      <c r="X1360" s="50">
        <v>455.4952522557407</v>
      </c>
      <c r="Y1360" s="50">
        <v>520.08300256038331</v>
      </c>
      <c r="Z1360" s="50">
        <v>728.70966240834173</v>
      </c>
    </row>
    <row r="1361" spans="1:26" x14ac:dyDescent="0.25">
      <c r="A1361" t="str">
        <f t="shared" si="30"/>
        <v>62. Ontwerpen en programmeren computerprogramma's, computerconsultancy- en aanverw. activiteiten</v>
      </c>
      <c r="B1361">
        <v>62</v>
      </c>
      <c r="C1361" s="3" t="s">
        <v>6</v>
      </c>
      <c r="D1361" s="50">
        <v>1560</v>
      </c>
      <c r="E1361" s="50">
        <v>1778</v>
      </c>
      <c r="F1361" s="50">
        <v>2048</v>
      </c>
      <c r="G1361" s="50">
        <v>2314</v>
      </c>
      <c r="H1361" s="50">
        <v>2669</v>
      </c>
      <c r="I1361" s="50">
        <v>3084</v>
      </c>
      <c r="J1361" s="50">
        <v>3450</v>
      </c>
      <c r="K1361" s="50">
        <v>3784</v>
      </c>
      <c r="L1361" s="50">
        <v>4338</v>
      </c>
      <c r="M1361" s="50">
        <v>4740</v>
      </c>
      <c r="N1361" s="50">
        <v>5187.2448586537412</v>
      </c>
      <c r="O1361" s="306">
        <v>5736.9200744660193</v>
      </c>
      <c r="P1361" s="50">
        <v>6197.094709868923</v>
      </c>
      <c r="Q1361" s="50">
        <v>6600.342685747788</v>
      </c>
      <c r="R1361" s="50">
        <v>6998.0378892885483</v>
      </c>
      <c r="S1361" s="50">
        <v>7385.1900287232174</v>
      </c>
      <c r="T1361" s="50">
        <v>7895.0516074376146</v>
      </c>
      <c r="U1361" s="306">
        <v>5661.2063135117469</v>
      </c>
      <c r="V1361" s="50">
        <v>6034.6001512455387</v>
      </c>
      <c r="W1361" s="50">
        <v>6342.4497218381157</v>
      </c>
      <c r="X1361" s="50">
        <v>6635.8570394281751</v>
      </c>
      <c r="Y1361" s="50">
        <v>6910.5496117249486</v>
      </c>
      <c r="Z1361" s="50">
        <v>7290.1433913910605</v>
      </c>
    </row>
    <row r="1362" spans="1:26" x14ac:dyDescent="0.25">
      <c r="A1362" t="str">
        <f t="shared" si="30"/>
        <v>62. Ontwerpen en programmeren computerprogramma's, computerconsultancy- en aanverw. activiteiten</v>
      </c>
      <c r="B1362">
        <v>62</v>
      </c>
      <c r="C1362" s="3" t="s">
        <v>157</v>
      </c>
      <c r="D1362" s="207">
        <v>1.0692374185950397</v>
      </c>
      <c r="E1362" s="206"/>
      <c r="F1362" s="206"/>
      <c r="G1362" s="206"/>
      <c r="H1362" s="206"/>
      <c r="I1362" s="206"/>
      <c r="J1362" s="206"/>
      <c r="K1362" s="206"/>
      <c r="L1362" s="206"/>
      <c r="M1362" s="206"/>
      <c r="N1362" s="206"/>
      <c r="O1362" s="308"/>
      <c r="P1362" s="206"/>
      <c r="Q1362" s="206"/>
      <c r="R1362" s="206"/>
      <c r="S1362" s="206"/>
      <c r="T1362" s="206"/>
      <c r="U1362" s="308"/>
      <c r="V1362" s="206"/>
      <c r="W1362" s="206"/>
      <c r="X1362" s="206"/>
      <c r="Y1362" s="206"/>
      <c r="Z1362" s="206"/>
    </row>
    <row r="1363" spans="1:26" x14ac:dyDescent="0.25">
      <c r="A1363" t="str">
        <f t="shared" si="30"/>
        <v>62. Ontwerpen en programmeren computerprogramma's, computerconsultancy- en aanverw. activiteiten</v>
      </c>
      <c r="B1363">
        <v>62</v>
      </c>
      <c r="C1363" s="3" t="s">
        <v>158</v>
      </c>
      <c r="D1363" s="206"/>
      <c r="E1363" s="207">
        <v>2.8862907726484588E-3</v>
      </c>
      <c r="F1363" s="207">
        <v>6.8116373372221206E-3</v>
      </c>
      <c r="G1363" s="207">
        <v>4.7359484477563774E-3</v>
      </c>
      <c r="H1363" s="207">
        <v>-8.0518760020614755E-3</v>
      </c>
      <c r="I1363" s="207">
        <v>-1.207946416013761E-2</v>
      </c>
      <c r="J1363" s="207">
        <v>7.6684043981016803E-3</v>
      </c>
      <c r="K1363" s="207">
        <v>8.0048048903194058E-3</v>
      </c>
      <c r="L1363" s="207">
        <v>-3.9634540820503439E-3</v>
      </c>
      <c r="M1363" s="207">
        <v>3.6856365080718545E-3</v>
      </c>
      <c r="N1363" s="207">
        <v>2.7452650219757069E-2</v>
      </c>
      <c r="O1363" s="307">
        <v>3.8154329557206212E-3</v>
      </c>
      <c r="P1363" s="207">
        <v>3.8154329557207323E-3</v>
      </c>
      <c r="Q1363" s="207">
        <v>3.8154329557208433E-3</v>
      </c>
      <c r="R1363" s="207">
        <v>3.8154329557202882E-3</v>
      </c>
      <c r="S1363" s="207">
        <v>3.8154329557211764E-3</v>
      </c>
      <c r="T1363" s="207">
        <v>3.8154329557205102E-3</v>
      </c>
      <c r="U1363" s="307">
        <v>1.0820779353618248E-2</v>
      </c>
      <c r="V1363" s="207">
        <v>1.082077935361847E-2</v>
      </c>
      <c r="W1363" s="207">
        <v>1.0820779353618581E-2</v>
      </c>
      <c r="X1363" s="207">
        <v>1.0820779353618581E-2</v>
      </c>
      <c r="Y1363" s="207">
        <v>1.0820779353618359E-2</v>
      </c>
      <c r="Z1363" s="207">
        <v>1.0820779353618581E-2</v>
      </c>
    </row>
    <row r="1364" spans="1:26" x14ac:dyDescent="0.25">
      <c r="A1364" t="str">
        <f t="shared" si="30"/>
        <v>62. Ontwerpen en programmeren computerprogramma's, computerconsultancy- en aanverw. activiteiten</v>
      </c>
      <c r="B1364">
        <v>62</v>
      </c>
      <c r="C1364" s="3" t="s">
        <v>159</v>
      </c>
      <c r="D1364" s="208"/>
      <c r="E1364" s="50">
        <v>5.0078764480457965</v>
      </c>
      <c r="F1364" s="50">
        <v>6.1639166931551719</v>
      </c>
      <c r="G1364" s="50">
        <v>6.6993644894956894</v>
      </c>
      <c r="H1364" s="50">
        <v>12.000836092846106</v>
      </c>
      <c r="I1364" s="50">
        <v>11.912229153368431</v>
      </c>
      <c r="J1364" s="50">
        <v>15.152746412024625</v>
      </c>
      <c r="K1364" s="50">
        <v>11.230984611344077</v>
      </c>
      <c r="L1364" s="50">
        <v>11.541200403491516</v>
      </c>
      <c r="M1364" s="50">
        <v>13.930751554623907</v>
      </c>
      <c r="N1364" s="50">
        <v>16.267918125105961</v>
      </c>
      <c r="O1364" s="306">
        <v>12.492154454900463</v>
      </c>
      <c r="P1364" s="50">
        <v>13.661884817013139</v>
      </c>
      <c r="Q1364" s="50">
        <v>14.962469728112968</v>
      </c>
      <c r="R1364" s="50">
        <v>16.309277071584738</v>
      </c>
      <c r="S1364" s="50">
        <v>17.683319122714959</v>
      </c>
      <c r="T1364" s="50">
        <v>19.102788296926878</v>
      </c>
      <c r="U1364" s="306">
        <v>12.6491658863073</v>
      </c>
      <c r="V1364" s="50">
        <v>13.651027616400055</v>
      </c>
      <c r="W1364" s="50">
        <v>14.753266701401252</v>
      </c>
      <c r="X1364" s="50">
        <v>15.86900885242235</v>
      </c>
      <c r="Y1364" s="50">
        <v>16.978880784547453</v>
      </c>
      <c r="Z1364" s="50">
        <v>18.09973515577132</v>
      </c>
    </row>
    <row r="1365" spans="1:26" x14ac:dyDescent="0.25">
      <c r="A1365" t="str">
        <f t="shared" si="30"/>
        <v>62. Ontwerpen en programmeren computerprogramma's, computerconsultancy- en aanverw. activiteiten</v>
      </c>
      <c r="B1365">
        <v>62</v>
      </c>
      <c r="C1365" s="3" t="s">
        <v>160</v>
      </c>
      <c r="D1365" s="208"/>
      <c r="E1365" s="50">
        <v>601.43152486727513</v>
      </c>
      <c r="F1365" s="50">
        <v>622.09757761780372</v>
      </c>
      <c r="G1365" s="50">
        <v>636.59646630839791</v>
      </c>
      <c r="H1365" s="50">
        <v>675.94113237282045</v>
      </c>
      <c r="I1365" s="50">
        <v>736.65114979576992</v>
      </c>
      <c r="J1365" s="50">
        <v>919.88501102813723</v>
      </c>
      <c r="K1365" s="50">
        <v>893.69124195502661</v>
      </c>
      <c r="L1365" s="50">
        <v>836.90086267157994</v>
      </c>
      <c r="M1365" s="50">
        <v>931.99156148232339</v>
      </c>
      <c r="N1365" s="50">
        <v>1034.8501541778835</v>
      </c>
      <c r="O1365" s="306">
        <v>896.04278426918165</v>
      </c>
      <c r="P1365" s="50">
        <v>979.9457214523253</v>
      </c>
      <c r="Q1365" s="50">
        <v>1073.234651646686</v>
      </c>
      <c r="R1365" s="50">
        <v>1169.8390449301203</v>
      </c>
      <c r="S1365" s="50">
        <v>1268.396941379656</v>
      </c>
      <c r="T1365" s="50">
        <v>1370.2132546214568</v>
      </c>
      <c r="U1365" s="306">
        <v>918.2316078751021</v>
      </c>
      <c r="V1365" s="50">
        <v>990.9590205409005</v>
      </c>
      <c r="W1365" s="50">
        <v>1070.9730528004536</v>
      </c>
      <c r="X1365" s="50">
        <v>1151.9673032130565</v>
      </c>
      <c r="Y1365" s="50">
        <v>1232.5354211372487</v>
      </c>
      <c r="Z1365" s="50">
        <v>1313.900779195905</v>
      </c>
    </row>
    <row r="1366" spans="1:26" x14ac:dyDescent="0.25">
      <c r="A1366" t="str">
        <f t="shared" si="30"/>
        <v>62. Ontwerpen en programmeren computerprogramma's, computerconsultancy- en aanverw. activiteiten</v>
      </c>
      <c r="B1366">
        <v>62</v>
      </c>
      <c r="C1366" s="3" t="s">
        <v>161</v>
      </c>
      <c r="D1366" s="208"/>
      <c r="E1366" s="50">
        <v>1355.7072692685033</v>
      </c>
      <c r="F1366" s="50">
        <v>1497.2630709383955</v>
      </c>
      <c r="G1366" s="50">
        <v>1628.9836838089891</v>
      </c>
      <c r="H1366" s="50">
        <v>1714.295105089491</v>
      </c>
      <c r="I1366" s="50">
        <v>1860.0197669518498</v>
      </c>
      <c r="J1366" s="50">
        <v>2297.440738359941</v>
      </c>
      <c r="K1366" s="50">
        <v>2400.4598604458556</v>
      </c>
      <c r="L1366" s="50">
        <v>2351.6650635569308</v>
      </c>
      <c r="M1366" s="50">
        <v>2530.1429890195054</v>
      </c>
      <c r="N1366" s="50">
        <v>2937.2717386334148</v>
      </c>
      <c r="O1366" s="306">
        <v>2333.850266157011</v>
      </c>
      <c r="P1366" s="50">
        <v>2552.3854697365418</v>
      </c>
      <c r="Q1366" s="50">
        <v>2795.3676111988907</v>
      </c>
      <c r="R1366" s="50">
        <v>3046.9852715769775</v>
      </c>
      <c r="S1366" s="50">
        <v>3303.6910638659388</v>
      </c>
      <c r="T1366" s="50">
        <v>3568.8837911890073</v>
      </c>
      <c r="U1366" s="306">
        <v>2405.8523611483492</v>
      </c>
      <c r="V1366" s="50">
        <v>2596.4049580984001</v>
      </c>
      <c r="W1366" s="50">
        <v>2806.0491772536511</v>
      </c>
      <c r="X1366" s="50">
        <v>3018.2616592934833</v>
      </c>
      <c r="Y1366" s="50">
        <v>3229.3576345123643</v>
      </c>
      <c r="Z1366" s="50">
        <v>3442.5424531596941</v>
      </c>
    </row>
    <row r="1367" spans="1:26" x14ac:dyDescent="0.25">
      <c r="A1367" t="str">
        <f t="shared" si="30"/>
        <v>62. Ontwerpen en programmeren computerprogramma's, computerconsultancy- en aanverw. activiteiten</v>
      </c>
      <c r="B1367">
        <v>62</v>
      </c>
      <c r="C1367" s="3" t="s">
        <v>162</v>
      </c>
      <c r="D1367" s="208"/>
      <c r="E1367" s="50">
        <v>1132.7330757980433</v>
      </c>
      <c r="F1367" s="50">
        <v>1207.2914191694049</v>
      </c>
      <c r="G1367" s="50">
        <v>1234.1750033191427</v>
      </c>
      <c r="H1367" s="50">
        <v>1199.796809218273</v>
      </c>
      <c r="I1367" s="50">
        <v>1245.9585027497933</v>
      </c>
      <c r="J1367" s="50">
        <v>1526.2015593307451</v>
      </c>
      <c r="K1367" s="50">
        <v>1673.6425404916135</v>
      </c>
      <c r="L1367" s="50">
        <v>1736.9236562123046</v>
      </c>
      <c r="M1367" s="50">
        <v>2014.1433010067924</v>
      </c>
      <c r="N1367" s="50">
        <v>2433.9355341090782</v>
      </c>
      <c r="O1367" s="306">
        <v>2302.7316480530553</v>
      </c>
      <c r="P1367" s="50">
        <v>2285.8704643085543</v>
      </c>
      <c r="Q1367" s="50">
        <v>2283.6705029055688</v>
      </c>
      <c r="R1367" s="50">
        <v>2299.8768701397489</v>
      </c>
      <c r="S1367" s="50">
        <v>2362.5231596024723</v>
      </c>
      <c r="T1367" s="50">
        <v>2453.9850722410079</v>
      </c>
      <c r="U1367" s="306">
        <v>2386.1382483721891</v>
      </c>
      <c r="V1367" s="50">
        <v>2337.4055532938983</v>
      </c>
      <c r="W1367" s="50">
        <v>2304.3374637542211</v>
      </c>
      <c r="X1367" s="50">
        <v>2290.0628772203854</v>
      </c>
      <c r="Y1367" s="50">
        <v>2321.3951814093853</v>
      </c>
      <c r="Z1367" s="50">
        <v>2379.4418926282315</v>
      </c>
    </row>
    <row r="1368" spans="1:26" x14ac:dyDescent="0.25">
      <c r="A1368" t="str">
        <f t="shared" si="30"/>
        <v>62. Ontwerpen en programmeren computerprogramma's, computerconsultancy- en aanverw. activiteiten</v>
      </c>
      <c r="B1368">
        <v>62</v>
      </c>
      <c r="C1368" s="3" t="s">
        <v>163</v>
      </c>
      <c r="D1368" s="208"/>
      <c r="E1368" s="50">
        <v>845.47828499415994</v>
      </c>
      <c r="F1368" s="50">
        <v>903.2772307408012</v>
      </c>
      <c r="G1368" s="50">
        <v>917.0404159464465</v>
      </c>
      <c r="H1368" s="50">
        <v>860.44455405681879</v>
      </c>
      <c r="I1368" s="50">
        <v>900.39465450910586</v>
      </c>
      <c r="J1368" s="50">
        <v>1059.1609853260247</v>
      </c>
      <c r="K1368" s="50">
        <v>1116.7449756054204</v>
      </c>
      <c r="L1368" s="50">
        <v>1076.4662227097226</v>
      </c>
      <c r="M1368" s="50">
        <v>1202.7963521521172</v>
      </c>
      <c r="N1368" s="50">
        <v>1459.3673597988775</v>
      </c>
      <c r="O1368" s="306">
        <v>1375.4640304924571</v>
      </c>
      <c r="P1368" s="50">
        <v>1520.3700850244697</v>
      </c>
      <c r="Q1368" s="50">
        <v>1676.2195780515808</v>
      </c>
      <c r="R1368" s="50">
        <v>1813.3984255959108</v>
      </c>
      <c r="S1368" s="50">
        <v>1933.7417540677118</v>
      </c>
      <c r="T1368" s="50">
        <v>2053.0934978656787</v>
      </c>
      <c r="U1368" s="306">
        <v>1434.0742651099981</v>
      </c>
      <c r="V1368" s="50">
        <v>1564.2346550858208</v>
      </c>
      <c r="W1368" s="50">
        <v>1701.8202196310112</v>
      </c>
      <c r="X1368" s="50">
        <v>1816.7960946683947</v>
      </c>
      <c r="Y1368" s="50">
        <v>1911.7962747022316</v>
      </c>
      <c r="Z1368" s="50">
        <v>2003.0050614680022</v>
      </c>
    </row>
    <row r="1369" spans="1:26" x14ac:dyDescent="0.25">
      <c r="A1369" t="str">
        <f t="shared" si="30"/>
        <v>62. Ontwerpen en programmeren computerprogramma's, computerconsultancy- en aanverw. activiteiten</v>
      </c>
      <c r="B1369">
        <v>62</v>
      </c>
      <c r="C1369" s="3" t="s">
        <v>164</v>
      </c>
      <c r="D1369" s="208"/>
      <c r="E1369" s="50">
        <v>558.75881969652278</v>
      </c>
      <c r="F1369" s="50">
        <v>598.12773636779434</v>
      </c>
      <c r="G1369" s="50">
        <v>597.72474540142605</v>
      </c>
      <c r="H1369" s="50">
        <v>558.76574164598833</v>
      </c>
      <c r="I1369" s="50">
        <v>583.42679286593045</v>
      </c>
      <c r="J1369" s="50">
        <v>707.18930788504429</v>
      </c>
      <c r="K1369" s="50">
        <v>742.40026722815048</v>
      </c>
      <c r="L1369" s="50">
        <v>721.29642554388693</v>
      </c>
      <c r="M1369" s="50">
        <v>812.80129220174649</v>
      </c>
      <c r="N1369" s="50">
        <v>1015.2964175371135</v>
      </c>
      <c r="O1369" s="306">
        <v>894.68605680197368</v>
      </c>
      <c r="P1369" s="50">
        <v>933.6334315581671</v>
      </c>
      <c r="Q1369" s="50">
        <v>976.1455938502985</v>
      </c>
      <c r="R1369" s="50">
        <v>1031.0981915662933</v>
      </c>
      <c r="S1369" s="50">
        <v>1092.3638316345289</v>
      </c>
      <c r="T1369" s="50">
        <v>1177.5882770145465</v>
      </c>
      <c r="U1369" s="306">
        <v>941.39318717656533</v>
      </c>
      <c r="V1369" s="50">
        <v>969.40880335864085</v>
      </c>
      <c r="W1369" s="50">
        <v>1000.1735055406964</v>
      </c>
      <c r="X1369" s="50">
        <v>1042.5357482391953</v>
      </c>
      <c r="Y1369" s="50">
        <v>1089.9044495991113</v>
      </c>
      <c r="Z1369" s="50">
        <v>1159.4306314108289</v>
      </c>
    </row>
    <row r="1370" spans="1:26" x14ac:dyDescent="0.25">
      <c r="A1370" t="str">
        <f t="shared" si="30"/>
        <v>62. Ontwerpen en programmeren computerprogramma's, computerconsultancy- en aanverw. activiteiten</v>
      </c>
      <c r="B1370">
        <v>62</v>
      </c>
      <c r="C1370" s="3" t="s">
        <v>165</v>
      </c>
      <c r="D1370" s="208"/>
      <c r="E1370" s="50">
        <v>366.72470515959981</v>
      </c>
      <c r="F1370" s="50">
        <v>401.65916039899201</v>
      </c>
      <c r="G1370" s="50">
        <v>416.19739908836635</v>
      </c>
      <c r="H1370" s="50">
        <v>377.37787613273792</v>
      </c>
      <c r="I1370" s="50">
        <v>387.78260807160206</v>
      </c>
      <c r="J1370" s="50">
        <v>497.65008942698779</v>
      </c>
      <c r="K1370" s="50">
        <v>513.26077338083837</v>
      </c>
      <c r="L1370" s="50">
        <v>472.53673095777981</v>
      </c>
      <c r="M1370" s="50">
        <v>535.98907431671932</v>
      </c>
      <c r="N1370" s="50">
        <v>678.36845722081227</v>
      </c>
      <c r="O1370" s="306">
        <v>597.7877987574517</v>
      </c>
      <c r="P1370" s="50">
        <v>644.61052526014055</v>
      </c>
      <c r="Q1370" s="50">
        <v>689.43212895326428</v>
      </c>
      <c r="R1370" s="50">
        <v>734.57576178627289</v>
      </c>
      <c r="S1370" s="50">
        <v>777.13956198315043</v>
      </c>
      <c r="T1370" s="50">
        <v>805.45083755512462</v>
      </c>
      <c r="U1370" s="306">
        <v>634.14778622804158</v>
      </c>
      <c r="V1370" s="50">
        <v>674.79368476824277</v>
      </c>
      <c r="W1370" s="50">
        <v>712.18909337993171</v>
      </c>
      <c r="X1370" s="50">
        <v>748.80817488011496</v>
      </c>
      <c r="Y1370" s="50">
        <v>781.74152916753144</v>
      </c>
      <c r="Z1370" s="50">
        <v>799.527463342234</v>
      </c>
    </row>
    <row r="1371" spans="1:26" x14ac:dyDescent="0.25">
      <c r="A1371" t="str">
        <f t="shared" si="30"/>
        <v>62. Ontwerpen en programmeren computerprogramma's, computerconsultancy- en aanverw. activiteiten</v>
      </c>
      <c r="B1371">
        <v>62</v>
      </c>
      <c r="C1371" s="3" t="s">
        <v>166</v>
      </c>
      <c r="D1371" s="206"/>
      <c r="E1371" s="50">
        <v>194.18378963125815</v>
      </c>
      <c r="F1371" s="50">
        <v>231.38188082917353</v>
      </c>
      <c r="G1371" s="50">
        <v>245.81683329215545</v>
      </c>
      <c r="H1371" s="50">
        <v>221.20945121864119</v>
      </c>
      <c r="I1371" s="50">
        <v>222.45316085131253</v>
      </c>
      <c r="J1371" s="50">
        <v>302.83152770574867</v>
      </c>
      <c r="K1371" s="50">
        <v>321.87335072528703</v>
      </c>
      <c r="L1371" s="50">
        <v>299.29665407357493</v>
      </c>
      <c r="M1371" s="50">
        <v>354.07094476280378</v>
      </c>
      <c r="N1371" s="50">
        <v>479.33007633640096</v>
      </c>
      <c r="O1371" s="306">
        <v>393.85874667776642</v>
      </c>
      <c r="P1371" s="50">
        <v>402.39536434268302</v>
      </c>
      <c r="Q1371" s="50">
        <v>411.48295602865306</v>
      </c>
      <c r="R1371" s="50">
        <v>434.38979203141122</v>
      </c>
      <c r="S1371" s="50">
        <v>461.80422738704675</v>
      </c>
      <c r="T1371" s="50">
        <v>490.50062787075285</v>
      </c>
      <c r="U1371" s="306">
        <v>424.22186070898164</v>
      </c>
      <c r="V1371" s="50">
        <v>427.69650542965246</v>
      </c>
      <c r="W1371" s="50">
        <v>431.58343456424984</v>
      </c>
      <c r="X1371" s="50">
        <v>449.59628046959011</v>
      </c>
      <c r="Y1371" s="50">
        <v>471.66232311858806</v>
      </c>
      <c r="Z1371" s="50">
        <v>494.35966824332314</v>
      </c>
    </row>
    <row r="1372" spans="1:26" x14ac:dyDescent="0.25">
      <c r="A1372" t="str">
        <f t="shared" si="30"/>
        <v>62. Ontwerpen en programmeren computerprogramma's, computerconsultancy- en aanverw. activiteiten</v>
      </c>
      <c r="B1372">
        <v>62</v>
      </c>
      <c r="C1372" s="3" t="s">
        <v>167</v>
      </c>
      <c r="D1372" s="206"/>
      <c r="E1372" s="50">
        <v>89.724761746398087</v>
      </c>
      <c r="F1372" s="50">
        <v>106.43913690967915</v>
      </c>
      <c r="G1372" s="50">
        <v>117.27466475421076</v>
      </c>
      <c r="H1372" s="50">
        <v>106.91549208613486</v>
      </c>
      <c r="I1372" s="50">
        <v>116.03575884716166</v>
      </c>
      <c r="J1372" s="50">
        <v>174.55922924651418</v>
      </c>
      <c r="K1372" s="50">
        <v>197.78222859219849</v>
      </c>
      <c r="L1372" s="50">
        <v>181.66292744794416</v>
      </c>
      <c r="M1372" s="50">
        <v>227.45707006079846</v>
      </c>
      <c r="N1372" s="50">
        <v>312.36871613262645</v>
      </c>
      <c r="O1372" s="306">
        <v>254.59609912590707</v>
      </c>
      <c r="P1372" s="50">
        <v>272.55937975141757</v>
      </c>
      <c r="Q1372" s="50">
        <v>291.17195236532172</v>
      </c>
      <c r="R1372" s="50">
        <v>309.02266720741477</v>
      </c>
      <c r="S1372" s="50">
        <v>327.96170309451634</v>
      </c>
      <c r="T1372" s="50">
        <v>339.55587600890135</v>
      </c>
      <c r="U1372" s="306">
        <v>277.47772822924901</v>
      </c>
      <c r="V1372" s="50">
        <v>293.13501642365446</v>
      </c>
      <c r="W1372" s="50">
        <v>309.01978732617783</v>
      </c>
      <c r="X1372" s="50">
        <v>323.63633199519535</v>
      </c>
      <c r="Y1372" s="50">
        <v>338.93798999955175</v>
      </c>
      <c r="Z1372" s="50">
        <v>346.28888326918252</v>
      </c>
    </row>
    <row r="1373" spans="1:26" x14ac:dyDescent="0.25">
      <c r="A1373" t="str">
        <f t="shared" si="30"/>
        <v>62. Ontwerpen en programmeren computerprogramma's, computerconsultancy- en aanverw. activiteiten</v>
      </c>
      <c r="B1373">
        <v>62</v>
      </c>
      <c r="C1373" s="3" t="s">
        <v>168</v>
      </c>
      <c r="D1373" s="206"/>
      <c r="E1373" s="50">
        <v>62.912940142245695</v>
      </c>
      <c r="F1373" s="50">
        <v>76.129464902876748</v>
      </c>
      <c r="G1373" s="50">
        <v>90.346327111186611</v>
      </c>
      <c r="H1373" s="50">
        <v>103.49413721048441</v>
      </c>
      <c r="I1373" s="50">
        <v>114.24323757711443</v>
      </c>
      <c r="J1373" s="50">
        <v>153.88426704398833</v>
      </c>
      <c r="K1373" s="50">
        <v>170.10833326024601</v>
      </c>
      <c r="L1373" s="50">
        <v>183.52841005539244</v>
      </c>
      <c r="M1373" s="50">
        <v>226.91810900375302</v>
      </c>
      <c r="N1373" s="50">
        <v>301.56554513477386</v>
      </c>
      <c r="O1373" s="306">
        <v>304.04400894924169</v>
      </c>
      <c r="P1373" s="50">
        <v>335.76590684805302</v>
      </c>
      <c r="Q1373" s="50">
        <v>361.38088946095996</v>
      </c>
      <c r="R1373" s="50">
        <v>382.83585663890182</v>
      </c>
      <c r="S1373" s="50">
        <v>399.24356116659897</v>
      </c>
      <c r="T1373" s="50">
        <v>427.40634219107682</v>
      </c>
      <c r="U1373" s="306">
        <v>316.36841447118229</v>
      </c>
      <c r="V1373" s="50">
        <v>344.76521956544832</v>
      </c>
      <c r="W1373" s="50">
        <v>366.16954131106201</v>
      </c>
      <c r="X1373" s="50">
        <v>382.78933012059656</v>
      </c>
      <c r="Y1373" s="50">
        <v>393.92661128802553</v>
      </c>
      <c r="Z1373" s="50">
        <v>416.1487021538905</v>
      </c>
    </row>
    <row r="1374" spans="1:26" x14ac:dyDescent="0.25">
      <c r="A1374" t="str">
        <f t="shared" si="30"/>
        <v>62. Ontwerpen en programmeren computerprogramma's, computerconsultancy- en aanverw. activiteiten</v>
      </c>
      <c r="B1374">
        <v>62</v>
      </c>
      <c r="C1374" s="3" t="s">
        <v>169</v>
      </c>
      <c r="D1374" s="206"/>
      <c r="E1374" s="50">
        <v>8.0104614530241687</v>
      </c>
      <c r="F1374" s="50">
        <v>8.4044446586863497</v>
      </c>
      <c r="G1374" s="50">
        <v>11.40097112240325</v>
      </c>
      <c r="H1374" s="50">
        <v>14.060086023363855</v>
      </c>
      <c r="I1374" s="50">
        <v>18.549250819245156</v>
      </c>
      <c r="J1374" s="50">
        <v>22.199388865683542</v>
      </c>
      <c r="K1374" s="50">
        <v>22.788647150254025</v>
      </c>
      <c r="L1374" s="50">
        <v>22.35796430123262</v>
      </c>
      <c r="M1374" s="50">
        <v>27.979237600499868</v>
      </c>
      <c r="N1374" s="50">
        <v>39.102591862370396</v>
      </c>
      <c r="O1374" s="306">
        <v>44.8015422476523</v>
      </c>
      <c r="P1374" s="50">
        <v>82.401507820851677</v>
      </c>
      <c r="Q1374" s="50">
        <v>102.68107495612028</v>
      </c>
      <c r="R1374" s="50">
        <v>116.56357083397158</v>
      </c>
      <c r="S1374" s="50">
        <v>133.13157286183835</v>
      </c>
      <c r="T1374" s="50">
        <v>154.04219052407959</v>
      </c>
      <c r="U1374" s="306">
        <v>45.933954707952758</v>
      </c>
      <c r="V1374" s="50">
        <v>83.369311521869406</v>
      </c>
      <c r="W1374" s="50">
        <v>102.51599845120377</v>
      </c>
      <c r="X1374" s="50">
        <v>114.84028599804654</v>
      </c>
      <c r="Y1374" s="50">
        <v>129.4322998166792</v>
      </c>
      <c r="Z1374" s="50">
        <v>147.78538038231756</v>
      </c>
    </row>
    <row r="1375" spans="1:26" x14ac:dyDescent="0.25">
      <c r="A1375" t="str">
        <f t="shared" si="30"/>
        <v>62. Ontwerpen en programmeren computerprogramma's, computerconsultancy- en aanverw. activiteiten</v>
      </c>
      <c r="B1375">
        <v>62</v>
      </c>
      <c r="C1375" s="3" t="s">
        <v>26</v>
      </c>
      <c r="D1375" s="208"/>
      <c r="E1375" s="50">
        <v>160.64816334166795</v>
      </c>
      <c r="F1375" s="50">
        <v>190.97304647124224</v>
      </c>
      <c r="G1375" s="50">
        <v>219.02196298780063</v>
      </c>
      <c r="H1375" s="50">
        <v>224.46971531998312</v>
      </c>
      <c r="I1375" s="50">
        <v>248.82824724352125</v>
      </c>
      <c r="J1375" s="50">
        <v>350.64288515618603</v>
      </c>
      <c r="K1375" s="50">
        <v>390.67920900269854</v>
      </c>
      <c r="L1375" s="50">
        <v>387.54930180456927</v>
      </c>
      <c r="M1375" s="50">
        <v>482.35441666505136</v>
      </c>
      <c r="N1375" s="50">
        <v>653.03685312977075</v>
      </c>
      <c r="O1375" s="306">
        <v>603.44165032280102</v>
      </c>
      <c r="P1375" s="50">
        <v>690.72679442032222</v>
      </c>
      <c r="Q1375" s="50">
        <v>755.23391678240193</v>
      </c>
      <c r="R1375" s="50">
        <v>808.42209468028807</v>
      </c>
      <c r="S1375" s="50">
        <v>860.33683712295363</v>
      </c>
      <c r="T1375" s="50">
        <v>921.00440872405784</v>
      </c>
      <c r="U1375" s="306">
        <v>639.78009740838411</v>
      </c>
      <c r="V1375" s="50">
        <v>721.26954751097219</v>
      </c>
      <c r="W1375" s="50">
        <v>777.70532708844371</v>
      </c>
      <c r="X1375" s="50">
        <v>821.26594811383848</v>
      </c>
      <c r="Y1375" s="50">
        <v>862.29690110425645</v>
      </c>
      <c r="Z1375" s="50">
        <v>910.22296580539046</v>
      </c>
    </row>
    <row r="1376" spans="1:26" x14ac:dyDescent="0.25">
      <c r="A1376" t="str">
        <f t="shared" si="30"/>
        <v>62. Ontwerpen en programmeren computerprogramma's, computerconsultancy- en aanverw. activiteiten</v>
      </c>
      <c r="B1376">
        <v>62</v>
      </c>
      <c r="C1376" s="3" t="s">
        <v>19</v>
      </c>
      <c r="D1376" s="208"/>
      <c r="E1376" s="50">
        <v>5220.6735092050767</v>
      </c>
      <c r="F1376" s="50">
        <v>5658.2350392267635</v>
      </c>
      <c r="G1376" s="50">
        <v>5902.255874642221</v>
      </c>
      <c r="H1376" s="50">
        <v>5844.3012211475989</v>
      </c>
      <c r="I1376" s="50">
        <v>6197.4271121922538</v>
      </c>
      <c r="J1376" s="50">
        <v>7676.15485063084</v>
      </c>
      <c r="K1376" s="50">
        <v>8063.9832034462343</v>
      </c>
      <c r="L1376" s="50">
        <v>7894.17611793384</v>
      </c>
      <c r="M1376" s="50">
        <v>8878.2206831616841</v>
      </c>
      <c r="N1376" s="50">
        <v>10707.724509068459</v>
      </c>
      <c r="O1376" s="306">
        <v>9410.3551359865996</v>
      </c>
      <c r="P1376" s="50">
        <v>10023.599740920217</v>
      </c>
      <c r="Q1376" s="50">
        <v>10675.749409145456</v>
      </c>
      <c r="R1376" s="50">
        <v>11354.894729378611</v>
      </c>
      <c r="S1376" s="50">
        <v>12077.680696166175</v>
      </c>
      <c r="T1376" s="50">
        <v>12859.82255537856</v>
      </c>
      <c r="U1376" s="306">
        <v>9796.4885799139174</v>
      </c>
      <c r="V1376" s="50">
        <v>10295.823755702928</v>
      </c>
      <c r="W1376" s="50">
        <v>10819.58454071406</v>
      </c>
      <c r="X1376" s="50">
        <v>11355.163094950482</v>
      </c>
      <c r="Y1376" s="50">
        <v>11917.668595535262</v>
      </c>
      <c r="Z1376" s="50">
        <v>12520.530650409382</v>
      </c>
    </row>
    <row r="1377" spans="1:26" x14ac:dyDescent="0.25">
      <c r="A1377" t="str">
        <f t="shared" si="30"/>
        <v>62. Ontwerpen en programmeren computerprogramma's, computerconsultancy- en aanverw. activiteiten</v>
      </c>
      <c r="B1377">
        <v>62</v>
      </c>
      <c r="C1377" s="3" t="s">
        <v>20</v>
      </c>
      <c r="D1377" s="208"/>
      <c r="E1377" s="207">
        <v>3.0771539928404559E-2</v>
      </c>
      <c r="F1377" s="207">
        <v>3.3751345631152854E-2</v>
      </c>
      <c r="G1377" s="207">
        <v>3.71081782355085E-2</v>
      </c>
      <c r="H1377" s="207">
        <v>3.8408306968802298E-2</v>
      </c>
      <c r="I1377" s="207">
        <v>4.0150249892249509E-2</v>
      </c>
      <c r="J1377" s="207">
        <v>4.5679496047082685E-2</v>
      </c>
      <c r="K1377" s="207">
        <v>4.8447423456405188E-2</v>
      </c>
      <c r="L1377" s="207">
        <v>4.9093065066554836E-2</v>
      </c>
      <c r="M1377" s="207">
        <v>5.4330077374611603E-2</v>
      </c>
      <c r="N1377" s="207">
        <v>6.098745373741251E-2</v>
      </c>
      <c r="O1377" s="307">
        <v>6.4125279184751513E-2</v>
      </c>
      <c r="P1377" s="207">
        <v>6.8910053501089821E-2</v>
      </c>
      <c r="Q1377" s="207">
        <v>7.0742941580796706E-2</v>
      </c>
      <c r="R1377" s="207">
        <v>7.1195912771313596E-2</v>
      </c>
      <c r="S1377" s="207">
        <v>7.1233613370491805E-2</v>
      </c>
      <c r="T1377" s="207">
        <v>7.1618749384598016E-2</v>
      </c>
      <c r="U1377" s="307">
        <v>6.5307083470719049E-2</v>
      </c>
      <c r="V1377" s="207">
        <v>7.0054574031675323E-2</v>
      </c>
      <c r="W1377" s="207">
        <v>7.1879407583714625E-2</v>
      </c>
      <c r="X1377" s="207">
        <v>7.2325332647934101E-2</v>
      </c>
      <c r="Y1377" s="207">
        <v>7.2354495696188459E-2</v>
      </c>
      <c r="Z1377" s="207">
        <v>7.2698433574429136E-2</v>
      </c>
    </row>
    <row r="1378" spans="1:26" x14ac:dyDescent="0.25">
      <c r="A1378" t="str">
        <f t="shared" si="30"/>
        <v>62. Ontwerpen en programmeren computerprogramma's, computerconsultancy- en aanverw. activiteiten</v>
      </c>
      <c r="B1378">
        <v>62</v>
      </c>
      <c r="C1378" s="3" t="s">
        <v>29</v>
      </c>
      <c r="D1378" s="208"/>
      <c r="E1378" s="50">
        <v>5220.6735092050767</v>
      </c>
      <c r="F1378" s="50">
        <v>5658.2350392267635</v>
      </c>
      <c r="G1378" s="50">
        <v>5902.255874642221</v>
      </c>
      <c r="H1378" s="50">
        <v>5844.3012211475989</v>
      </c>
      <c r="I1378" s="50">
        <v>6197.4271121922538</v>
      </c>
      <c r="J1378" s="50">
        <v>7676.15485063084</v>
      </c>
      <c r="K1378" s="50">
        <v>8063.9832034462343</v>
      </c>
      <c r="L1378" s="50">
        <v>7894.17611793384</v>
      </c>
      <c r="M1378" s="50">
        <v>8878.2206831616841</v>
      </c>
      <c r="N1378" s="50">
        <v>10707.724509068459</v>
      </c>
      <c r="O1378" s="306">
        <v>9410.3551359865996</v>
      </c>
      <c r="P1378" s="50">
        <v>10023.599740920217</v>
      </c>
      <c r="Q1378" s="50">
        <v>10675.749409145456</v>
      </c>
      <c r="R1378" s="50">
        <v>11354.894729378611</v>
      </c>
      <c r="S1378" s="50">
        <v>12077.680696166175</v>
      </c>
      <c r="T1378" s="50">
        <v>12859.82255537856</v>
      </c>
      <c r="U1378" s="306">
        <v>9796.4885799139174</v>
      </c>
      <c r="V1378" s="50">
        <v>10295.823755702928</v>
      </c>
      <c r="W1378" s="50">
        <v>10819.58454071406</v>
      </c>
      <c r="X1378" s="50">
        <v>11355.163094950482</v>
      </c>
      <c r="Y1378" s="50">
        <v>11917.668595535262</v>
      </c>
      <c r="Z1378" s="50">
        <v>12520.530650409382</v>
      </c>
    </row>
    <row r="1379" spans="1:26" x14ac:dyDescent="0.25">
      <c r="A1379" t="str">
        <f t="shared" si="30"/>
        <v>64. Financiële dienstverlening, exclusief verzekeringen en pensioenfondsen</v>
      </c>
      <c r="B1379">
        <v>64</v>
      </c>
      <c r="C1379" s="3" t="s">
        <v>25</v>
      </c>
      <c r="D1379" s="50">
        <v>28308</v>
      </c>
      <c r="E1379" s="50">
        <v>29074</v>
      </c>
      <c r="F1379" s="50">
        <v>29003</v>
      </c>
      <c r="G1379" s="50">
        <v>28782</v>
      </c>
      <c r="H1379" s="50">
        <v>28373</v>
      </c>
      <c r="I1379" s="50">
        <v>27281</v>
      </c>
      <c r="J1379" s="50">
        <v>26756</v>
      </c>
      <c r="K1379" s="50">
        <v>26516</v>
      </c>
      <c r="L1379" s="50">
        <v>26298</v>
      </c>
      <c r="M1379" s="50">
        <v>26387</v>
      </c>
      <c r="N1379" s="50">
        <v>26557.639049606547</v>
      </c>
      <c r="O1379" s="306">
        <v>26388.669366916736</v>
      </c>
      <c r="P1379" s="50">
        <v>26220.774732864127</v>
      </c>
      <c r="Q1379" s="50">
        <v>26053.948307585229</v>
      </c>
      <c r="R1379" s="50">
        <v>25888.183294734252</v>
      </c>
      <c r="S1379" s="50">
        <v>25723.47294120635</v>
      </c>
      <c r="T1379" s="50">
        <v>25559.810536862457</v>
      </c>
      <c r="U1379" s="306">
        <v>26337.629874074548</v>
      </c>
      <c r="V1379" s="50">
        <v>26119.443301720046</v>
      </c>
      <c r="W1379" s="50">
        <v>25903.064233707555</v>
      </c>
      <c r="X1379" s="50">
        <v>25688.477696283608</v>
      </c>
      <c r="Y1379" s="50">
        <v>25475.668839740501</v>
      </c>
      <c r="Z1379" s="50">
        <v>25264.622937388714</v>
      </c>
    </row>
    <row r="1380" spans="1:26" x14ac:dyDescent="0.25">
      <c r="A1380" t="str">
        <f t="shared" si="30"/>
        <v>64. Financiële dienstverlening, exclusief verzekeringen en pensioenfondsen</v>
      </c>
      <c r="B1380">
        <v>64</v>
      </c>
      <c r="C1380" s="3" t="s">
        <v>154</v>
      </c>
      <c r="D1380" s="206"/>
      <c r="E1380" s="50">
        <v>766</v>
      </c>
      <c r="F1380" s="50">
        <v>-71</v>
      </c>
      <c r="G1380" s="50">
        <v>-221</v>
      </c>
      <c r="H1380" s="50">
        <v>-409</v>
      </c>
      <c r="I1380" s="50">
        <v>-1092</v>
      </c>
      <c r="J1380" s="50">
        <v>-525</v>
      </c>
      <c r="K1380" s="50">
        <v>-240</v>
      </c>
      <c r="L1380" s="50">
        <v>-218</v>
      </c>
      <c r="M1380" s="50">
        <v>89</v>
      </c>
      <c r="N1380" s="50">
        <v>170.63904960654691</v>
      </c>
      <c r="O1380" s="306">
        <v>-168.96968268981072</v>
      </c>
      <c r="P1380" s="50">
        <v>-167.89463405260904</v>
      </c>
      <c r="Q1380" s="50">
        <v>-166.82642527889766</v>
      </c>
      <c r="R1380" s="50">
        <v>-165.76501285097766</v>
      </c>
      <c r="S1380" s="50">
        <v>-164.71035352790204</v>
      </c>
      <c r="T1380" s="50">
        <v>-163.66240434389329</v>
      </c>
      <c r="U1380" s="306">
        <v>-220.00917553199906</v>
      </c>
      <c r="V1380" s="50">
        <v>-218.18657235450155</v>
      </c>
      <c r="W1380" s="50">
        <v>-216.37906801249119</v>
      </c>
      <c r="X1380" s="50">
        <v>-214.58653742394745</v>
      </c>
      <c r="Y1380" s="50">
        <v>-212.80885654310623</v>
      </c>
      <c r="Z1380" s="50">
        <v>-211.04590235178694</v>
      </c>
    </row>
    <row r="1381" spans="1:26" x14ac:dyDescent="0.25">
      <c r="A1381" t="str">
        <f t="shared" si="30"/>
        <v>64. Financiële dienstverlening, exclusief verzekeringen en pensioenfondsen</v>
      </c>
      <c r="B1381">
        <v>64</v>
      </c>
      <c r="C1381" s="3" t="s">
        <v>155</v>
      </c>
      <c r="D1381" s="206"/>
      <c r="E1381" s="207">
        <v>1.0270594884838209</v>
      </c>
      <c r="F1381" s="207">
        <v>0.99755795556167026</v>
      </c>
      <c r="G1381" s="207">
        <v>0.99238009861048859</v>
      </c>
      <c r="H1381" s="207">
        <v>0.98578972969216871</v>
      </c>
      <c r="I1381" s="207">
        <v>0.96151270574137382</v>
      </c>
      <c r="J1381" s="207">
        <v>0.98075583739598993</v>
      </c>
      <c r="K1381" s="207">
        <v>0.99103004933472871</v>
      </c>
      <c r="L1381" s="207">
        <v>0.99177854880072414</v>
      </c>
      <c r="M1381" s="207">
        <v>1.0033842877785384</v>
      </c>
      <c r="N1381" s="207">
        <v>1.0064667847654734</v>
      </c>
      <c r="O1381" s="307">
        <v>0.99363762409850531</v>
      </c>
      <c r="P1381" s="207">
        <v>0.99363762409850431</v>
      </c>
      <c r="Q1381" s="207">
        <v>0.9936376240985052</v>
      </c>
      <c r="R1381" s="207">
        <v>0.99363762409850498</v>
      </c>
      <c r="S1381" s="207">
        <v>0.99363762409850498</v>
      </c>
      <c r="T1381" s="207">
        <v>0.99363762409850487</v>
      </c>
      <c r="U1381" s="307">
        <v>0.99171578561177642</v>
      </c>
      <c r="V1381" s="207">
        <v>0.99171578561177698</v>
      </c>
      <c r="W1381" s="207">
        <v>0.99171578561177676</v>
      </c>
      <c r="X1381" s="207">
        <v>0.99171578561177687</v>
      </c>
      <c r="Y1381" s="207">
        <v>0.99171578561177665</v>
      </c>
      <c r="Z1381" s="207">
        <v>0.99171578561177687</v>
      </c>
    </row>
    <row r="1382" spans="1:26" x14ac:dyDescent="0.25">
      <c r="A1382" t="str">
        <f t="shared" si="30"/>
        <v>64. Financiële dienstverlening, exclusief verzekeringen en pensioenfondsen</v>
      </c>
      <c r="B1382">
        <v>64</v>
      </c>
      <c r="C1382" s="3" t="s">
        <v>8</v>
      </c>
      <c r="D1382" s="50">
        <v>8</v>
      </c>
      <c r="E1382" s="50">
        <v>4</v>
      </c>
      <c r="F1382" s="50">
        <v>7</v>
      </c>
      <c r="G1382" s="50">
        <v>7</v>
      </c>
      <c r="H1382" s="50">
        <v>5</v>
      </c>
      <c r="I1382" s="50">
        <v>10</v>
      </c>
      <c r="J1382" s="50">
        <v>8</v>
      </c>
      <c r="K1382" s="50">
        <v>9</v>
      </c>
      <c r="L1382" s="50">
        <v>9</v>
      </c>
      <c r="M1382" s="50">
        <v>6</v>
      </c>
      <c r="N1382" s="50">
        <v>8.3279389041390068</v>
      </c>
      <c r="O1382" s="306">
        <v>8.521345185743268</v>
      </c>
      <c r="P1382" s="50">
        <v>8.9367203465741412</v>
      </c>
      <c r="Q1382" s="50">
        <v>9.2653621860621396</v>
      </c>
      <c r="R1382" s="50">
        <v>9.416529955035454</v>
      </c>
      <c r="S1382" s="50">
        <v>9.4811445163158865</v>
      </c>
      <c r="T1382" s="50">
        <v>9.0854009626269452</v>
      </c>
      <c r="U1382" s="306">
        <v>8.5048636750401236</v>
      </c>
      <c r="V1382" s="50">
        <v>8.9021839657204609</v>
      </c>
      <c r="W1382" s="50">
        <v>9.2117044610954117</v>
      </c>
      <c r="X1382" s="50">
        <v>9.3438893325325587</v>
      </c>
      <c r="Y1382" s="50">
        <v>9.3898090071836737</v>
      </c>
      <c r="Z1382" s="50">
        <v>8.9804746097282706</v>
      </c>
    </row>
    <row r="1383" spans="1:26" x14ac:dyDescent="0.25">
      <c r="A1383" t="str">
        <f t="shared" si="30"/>
        <v>64. Financiële dienstverlening, exclusief verzekeringen en pensioenfondsen</v>
      </c>
      <c r="B1383">
        <v>64</v>
      </c>
      <c r="C1383" s="3" t="s">
        <v>9</v>
      </c>
      <c r="D1383" s="50">
        <v>773</v>
      </c>
      <c r="E1383" s="50">
        <v>819</v>
      </c>
      <c r="F1383" s="50">
        <v>713</v>
      </c>
      <c r="G1383" s="50">
        <v>622</v>
      </c>
      <c r="H1383" s="50">
        <v>717</v>
      </c>
      <c r="I1383" s="50">
        <v>614</v>
      </c>
      <c r="J1383" s="50">
        <v>638</v>
      </c>
      <c r="K1383" s="50">
        <v>561</v>
      </c>
      <c r="L1383" s="50">
        <v>530</v>
      </c>
      <c r="M1383" s="50">
        <v>611</v>
      </c>
      <c r="N1383" s="50">
        <v>752.7087793083449</v>
      </c>
      <c r="O1383" s="306">
        <v>770.18952788402839</v>
      </c>
      <c r="P1383" s="50">
        <v>807.73261433830373</v>
      </c>
      <c r="Q1383" s="50">
        <v>837.43643429641088</v>
      </c>
      <c r="R1383" s="50">
        <v>851.09951566197151</v>
      </c>
      <c r="S1383" s="50">
        <v>856.93960984455089</v>
      </c>
      <c r="T1383" s="50">
        <v>821.17089796455593</v>
      </c>
      <c r="U1383" s="306">
        <v>768.69987024540728</v>
      </c>
      <c r="V1383" s="50">
        <v>804.61109323046026</v>
      </c>
      <c r="W1383" s="50">
        <v>832.58665800421272</v>
      </c>
      <c r="X1383" s="50">
        <v>844.53399748013453</v>
      </c>
      <c r="Y1383" s="50">
        <v>848.68438122462851</v>
      </c>
      <c r="Z1383" s="50">
        <v>811.68728047927573</v>
      </c>
    </row>
    <row r="1384" spans="1:26" x14ac:dyDescent="0.25">
      <c r="A1384" t="str">
        <f t="shared" si="30"/>
        <v>64. Financiële dienstverlening, exclusief verzekeringen en pensioenfondsen</v>
      </c>
      <c r="B1384">
        <v>64</v>
      </c>
      <c r="C1384" s="3" t="s">
        <v>10</v>
      </c>
      <c r="D1384" s="50">
        <v>2881</v>
      </c>
      <c r="E1384" s="50">
        <v>3019</v>
      </c>
      <c r="F1384" s="50">
        <v>3003</v>
      </c>
      <c r="G1384" s="50">
        <v>2854</v>
      </c>
      <c r="H1384" s="50">
        <v>2858</v>
      </c>
      <c r="I1384" s="50">
        <v>2670</v>
      </c>
      <c r="J1384" s="50">
        <v>2464</v>
      </c>
      <c r="K1384" s="50">
        <v>2460</v>
      </c>
      <c r="L1384" s="50">
        <v>2484</v>
      </c>
      <c r="M1384" s="50">
        <v>2571</v>
      </c>
      <c r="N1384" s="50">
        <v>3110.3140586636428</v>
      </c>
      <c r="O1384" s="306">
        <v>3182.5473307411567</v>
      </c>
      <c r="P1384" s="50">
        <v>3337.6814182054436</v>
      </c>
      <c r="Q1384" s="50">
        <v>3460.4223923397012</v>
      </c>
      <c r="R1384" s="50">
        <v>3516.8804478642001</v>
      </c>
      <c r="S1384" s="50">
        <v>3541.0126588059775</v>
      </c>
      <c r="T1384" s="50">
        <v>3393.2105732200148</v>
      </c>
      <c r="U1384" s="306">
        <v>3176.3918251547116</v>
      </c>
      <c r="V1384" s="50">
        <v>3324.7827896082558</v>
      </c>
      <c r="W1384" s="50">
        <v>3440.3823346206209</v>
      </c>
      <c r="X1384" s="50">
        <v>3489.7506679748999</v>
      </c>
      <c r="Y1384" s="50">
        <v>3506.9007229021331</v>
      </c>
      <c r="Z1384" s="50">
        <v>3354.0227364333095</v>
      </c>
    </row>
    <row r="1385" spans="1:26" x14ac:dyDescent="0.25">
      <c r="A1385" t="str">
        <f t="shared" si="30"/>
        <v>64. Financiële dienstverlening, exclusief verzekeringen en pensioenfondsen</v>
      </c>
      <c r="B1385">
        <v>64</v>
      </c>
      <c r="C1385" s="3" t="s">
        <v>11</v>
      </c>
      <c r="D1385" s="50">
        <v>3326</v>
      </c>
      <c r="E1385" s="50">
        <v>3369</v>
      </c>
      <c r="F1385" s="50">
        <v>3212</v>
      </c>
      <c r="G1385" s="50">
        <v>3212</v>
      </c>
      <c r="H1385" s="50">
        <v>3324</v>
      </c>
      <c r="I1385" s="50">
        <v>3167</v>
      </c>
      <c r="J1385" s="50">
        <v>3166</v>
      </c>
      <c r="K1385" s="50">
        <v>3117</v>
      </c>
      <c r="L1385" s="50">
        <v>3023</v>
      </c>
      <c r="M1385" s="50">
        <v>2994</v>
      </c>
      <c r="N1385" s="50">
        <v>2975.9390282559011</v>
      </c>
      <c r="O1385" s="306">
        <v>3037.7299774792127</v>
      </c>
      <c r="P1385" s="50">
        <v>3137.9876205561086</v>
      </c>
      <c r="Q1385" s="50">
        <v>3303.6556296763974</v>
      </c>
      <c r="R1385" s="50">
        <v>3512.1191278804436</v>
      </c>
      <c r="S1385" s="50">
        <v>3696.0183040671222</v>
      </c>
      <c r="T1385" s="50">
        <v>3791.5506310401506</v>
      </c>
      <c r="U1385" s="306">
        <v>3031.8545695423363</v>
      </c>
      <c r="V1385" s="50">
        <v>3125.8607181383559</v>
      </c>
      <c r="W1385" s="50">
        <v>3284.5234423315223</v>
      </c>
      <c r="X1385" s="50">
        <v>3485.0260775772203</v>
      </c>
      <c r="Y1385" s="50">
        <v>3660.41313920723</v>
      </c>
      <c r="Z1385" s="50">
        <v>3747.7624062625951</v>
      </c>
    </row>
    <row r="1386" spans="1:26" x14ac:dyDescent="0.25">
      <c r="A1386" t="str">
        <f t="shared" si="30"/>
        <v>64. Financiële dienstverlening, exclusief verzekeringen en pensioenfondsen</v>
      </c>
      <c r="B1386">
        <v>64</v>
      </c>
      <c r="C1386" s="3" t="s">
        <v>12</v>
      </c>
      <c r="D1386" s="50">
        <v>3755</v>
      </c>
      <c r="E1386" s="50">
        <v>3751</v>
      </c>
      <c r="F1386" s="50">
        <v>3722</v>
      </c>
      <c r="G1386" s="50">
        <v>3717</v>
      </c>
      <c r="H1386" s="50">
        <v>3490</v>
      </c>
      <c r="I1386" s="50">
        <v>3237</v>
      </c>
      <c r="J1386" s="50">
        <v>3144</v>
      </c>
      <c r="K1386" s="50">
        <v>3026</v>
      </c>
      <c r="L1386" s="50">
        <v>2984</v>
      </c>
      <c r="M1386" s="50">
        <v>2971</v>
      </c>
      <c r="N1386" s="50">
        <v>2959.0472207499411</v>
      </c>
      <c r="O1386" s="306">
        <v>2995.5045326057088</v>
      </c>
      <c r="P1386" s="50">
        <v>3017.6435452337778</v>
      </c>
      <c r="Q1386" s="50">
        <v>2984.7914748740204</v>
      </c>
      <c r="R1386" s="50">
        <v>2899.9319548694348</v>
      </c>
      <c r="S1386" s="50">
        <v>2882.4384381370678</v>
      </c>
      <c r="T1386" s="50">
        <v>2942.2879866255103</v>
      </c>
      <c r="U1386" s="306">
        <v>2989.7107947697914</v>
      </c>
      <c r="V1386" s="50">
        <v>3005.9817182192619</v>
      </c>
      <c r="W1386" s="50">
        <v>2967.5058991107026</v>
      </c>
      <c r="X1386" s="50">
        <v>2877.5614146148337</v>
      </c>
      <c r="Y1386" s="50">
        <v>2854.6708008189757</v>
      </c>
      <c r="Z1386" s="50">
        <v>2908.3078079978231</v>
      </c>
    </row>
    <row r="1387" spans="1:26" x14ac:dyDescent="0.25">
      <c r="A1387" t="str">
        <f t="shared" si="30"/>
        <v>64. Financiële dienstverlening, exclusief verzekeringen en pensioenfondsen</v>
      </c>
      <c r="B1387">
        <v>64</v>
      </c>
      <c r="C1387" s="3" t="s">
        <v>13</v>
      </c>
      <c r="D1387" s="50">
        <v>4087</v>
      </c>
      <c r="E1387" s="50">
        <v>4065</v>
      </c>
      <c r="F1387" s="50">
        <v>4001</v>
      </c>
      <c r="G1387" s="50">
        <v>3927</v>
      </c>
      <c r="H1387" s="50">
        <v>3884</v>
      </c>
      <c r="I1387" s="50">
        <v>3711</v>
      </c>
      <c r="J1387" s="50">
        <v>3550</v>
      </c>
      <c r="K1387" s="50">
        <v>3465</v>
      </c>
      <c r="L1387" s="50">
        <v>3333</v>
      </c>
      <c r="M1387" s="50">
        <v>3128</v>
      </c>
      <c r="N1387" s="50">
        <v>3038.5380796015179</v>
      </c>
      <c r="O1387" s="306">
        <v>2952.0628056991</v>
      </c>
      <c r="P1387" s="50">
        <v>2893.0529307198995</v>
      </c>
      <c r="Q1387" s="50">
        <v>2860.0190030308218</v>
      </c>
      <c r="R1387" s="50">
        <v>2877.6545884826619</v>
      </c>
      <c r="S1387" s="50">
        <v>2866.0773518438027</v>
      </c>
      <c r="T1387" s="50">
        <v>2901.3892167867484</v>
      </c>
      <c r="U1387" s="306">
        <v>2946.3530904290296</v>
      </c>
      <c r="V1387" s="50">
        <v>2881.8725900613144</v>
      </c>
      <c r="W1387" s="50">
        <v>2843.4560117540173</v>
      </c>
      <c r="X1387" s="50">
        <v>2855.4558994057015</v>
      </c>
      <c r="Y1387" s="50">
        <v>2838.4673271582337</v>
      </c>
      <c r="Z1387" s="50">
        <v>2867.8813738077438</v>
      </c>
    </row>
    <row r="1388" spans="1:26" x14ac:dyDescent="0.25">
      <c r="A1388" t="str">
        <f t="shared" si="30"/>
        <v>64. Financiële dienstverlening, exclusief verzekeringen en pensioenfondsen</v>
      </c>
      <c r="B1388">
        <v>64</v>
      </c>
      <c r="C1388" s="3" t="s">
        <v>14</v>
      </c>
      <c r="D1388" s="50">
        <v>4354</v>
      </c>
      <c r="E1388" s="50">
        <v>4374</v>
      </c>
      <c r="F1388" s="50">
        <v>4252</v>
      </c>
      <c r="G1388" s="50">
        <v>4166</v>
      </c>
      <c r="H1388" s="50">
        <v>4137</v>
      </c>
      <c r="I1388" s="50">
        <v>4015</v>
      </c>
      <c r="J1388" s="50">
        <v>3883</v>
      </c>
      <c r="K1388" s="50">
        <v>3760</v>
      </c>
      <c r="L1388" s="50">
        <v>3653</v>
      </c>
      <c r="M1388" s="50">
        <v>3552</v>
      </c>
      <c r="N1388" s="50">
        <v>3544.2986690446742</v>
      </c>
      <c r="O1388" s="306">
        <v>3414.1248100693938</v>
      </c>
      <c r="P1388" s="50">
        <v>3323.724424984408</v>
      </c>
      <c r="Q1388" s="50">
        <v>3205.0928704721682</v>
      </c>
      <c r="R1388" s="50">
        <v>3029.7218286010661</v>
      </c>
      <c r="S1388" s="50">
        <v>2943.0706991062284</v>
      </c>
      <c r="T1388" s="50">
        <v>2859.3123791009816</v>
      </c>
      <c r="U1388" s="306">
        <v>3407.5214002353123</v>
      </c>
      <c r="V1388" s="50">
        <v>3310.8797338513841</v>
      </c>
      <c r="W1388" s="50">
        <v>3186.531481474849</v>
      </c>
      <c r="X1388" s="50">
        <v>3006.35006844195</v>
      </c>
      <c r="Y1388" s="50">
        <v>2914.7189679146672</v>
      </c>
      <c r="Z1388" s="50">
        <v>2826.2904771539734</v>
      </c>
    </row>
    <row r="1389" spans="1:26" x14ac:dyDescent="0.25">
      <c r="A1389" t="str">
        <f t="shared" si="30"/>
        <v>64. Financiële dienstverlening, exclusief verzekeringen en pensioenfondsen</v>
      </c>
      <c r="B1389">
        <v>64</v>
      </c>
      <c r="C1389" s="3" t="s">
        <v>15</v>
      </c>
      <c r="D1389" s="50">
        <v>4584</v>
      </c>
      <c r="E1389" s="50">
        <v>4839</v>
      </c>
      <c r="F1389" s="50">
        <v>4905</v>
      </c>
      <c r="G1389" s="50">
        <v>4787</v>
      </c>
      <c r="H1389" s="50">
        <v>4672</v>
      </c>
      <c r="I1389" s="50">
        <v>4323</v>
      </c>
      <c r="J1389" s="50">
        <v>4143</v>
      </c>
      <c r="K1389" s="50">
        <v>3973</v>
      </c>
      <c r="L1389" s="50">
        <v>3894</v>
      </c>
      <c r="M1389" s="50">
        <v>3885</v>
      </c>
      <c r="N1389" s="50">
        <v>3793.2960165662817</v>
      </c>
      <c r="O1389" s="306">
        <v>3719.255955809324</v>
      </c>
      <c r="P1389" s="50">
        <v>3604.674424835961</v>
      </c>
      <c r="Q1389" s="50">
        <v>3544.9019631313568</v>
      </c>
      <c r="R1389" s="50">
        <v>3441.97672815429</v>
      </c>
      <c r="S1389" s="50">
        <v>3434.5501987260968</v>
      </c>
      <c r="T1389" s="50">
        <v>3308.413420303822</v>
      </c>
      <c r="U1389" s="306">
        <v>3712.0623783274405</v>
      </c>
      <c r="V1389" s="50">
        <v>3590.7439890651481</v>
      </c>
      <c r="W1389" s="50">
        <v>3524.3726658678588</v>
      </c>
      <c r="X1389" s="50">
        <v>3415.4247675735314</v>
      </c>
      <c r="Y1389" s="50">
        <v>3401.4638566182512</v>
      </c>
      <c r="Z1389" s="50">
        <v>3270.204897036494</v>
      </c>
    </row>
    <row r="1390" spans="1:26" x14ac:dyDescent="0.25">
      <c r="A1390" t="str">
        <f t="shared" si="30"/>
        <v>64. Financiële dienstverlening, exclusief verzekeringen en pensioenfondsen</v>
      </c>
      <c r="B1390">
        <v>64</v>
      </c>
      <c r="C1390" s="3" t="s">
        <v>16</v>
      </c>
      <c r="D1390" s="50">
        <v>3759</v>
      </c>
      <c r="E1390" s="50">
        <v>3906</v>
      </c>
      <c r="F1390" s="50">
        <v>4074</v>
      </c>
      <c r="G1390" s="50">
        <v>4152</v>
      </c>
      <c r="H1390" s="50">
        <v>4024</v>
      </c>
      <c r="I1390" s="50">
        <v>4138</v>
      </c>
      <c r="J1390" s="50">
        <v>4278</v>
      </c>
      <c r="K1390" s="50">
        <v>4401</v>
      </c>
      <c r="L1390" s="50">
        <v>4391</v>
      </c>
      <c r="M1390" s="50">
        <v>4276</v>
      </c>
      <c r="N1390" s="50">
        <v>3964.3626508885827</v>
      </c>
      <c r="O1390" s="306">
        <v>3798.0161132520507</v>
      </c>
      <c r="P1390" s="50">
        <v>3664.6093993802278</v>
      </c>
      <c r="Q1390" s="50">
        <v>3577.1063182754165</v>
      </c>
      <c r="R1390" s="50">
        <v>3598.6653656027211</v>
      </c>
      <c r="S1390" s="50">
        <v>3502.5658378568573</v>
      </c>
      <c r="T1390" s="50">
        <v>3436.7770166049368</v>
      </c>
      <c r="U1390" s="306">
        <v>3790.6702022653526</v>
      </c>
      <c r="V1390" s="50">
        <v>3650.4473420494869</v>
      </c>
      <c r="W1390" s="50">
        <v>3556.3905185961098</v>
      </c>
      <c r="X1390" s="50">
        <v>3570.9046837395217</v>
      </c>
      <c r="Y1390" s="50">
        <v>3468.8242749559668</v>
      </c>
      <c r="Z1390" s="50">
        <v>3397.0860354845936</v>
      </c>
    </row>
    <row r="1391" spans="1:26" x14ac:dyDescent="0.25">
      <c r="A1391" t="str">
        <f t="shared" si="30"/>
        <v>64. Financiële dienstverlening, exclusief verzekeringen en pensioenfondsen</v>
      </c>
      <c r="B1391">
        <v>64</v>
      </c>
      <c r="C1391" s="3" t="s">
        <v>17</v>
      </c>
      <c r="D1391" s="50">
        <v>722</v>
      </c>
      <c r="E1391" s="50">
        <v>869</v>
      </c>
      <c r="F1391" s="50">
        <v>1055</v>
      </c>
      <c r="G1391" s="50">
        <v>1270</v>
      </c>
      <c r="H1391" s="50">
        <v>1193</v>
      </c>
      <c r="I1391" s="50">
        <v>1323</v>
      </c>
      <c r="J1391" s="50">
        <v>1401</v>
      </c>
      <c r="K1391" s="50">
        <v>1652</v>
      </c>
      <c r="L1391" s="50">
        <v>1889</v>
      </c>
      <c r="M1391" s="50">
        <v>2280</v>
      </c>
      <c r="N1391" s="50">
        <v>2271.1461142439466</v>
      </c>
      <c r="O1391" s="306">
        <v>2202.0047820802929</v>
      </c>
      <c r="P1391" s="50">
        <v>2055.6145232315798</v>
      </c>
      <c r="Q1391" s="50">
        <v>1908.3923888899394</v>
      </c>
      <c r="R1391" s="50">
        <v>1769.0837070045864</v>
      </c>
      <c r="S1391" s="50">
        <v>1637.4132254079636</v>
      </c>
      <c r="T1391" s="50">
        <v>1597.5355110452604</v>
      </c>
      <c r="U1391" s="306">
        <v>2197.7457872158411</v>
      </c>
      <c r="V1391" s="50">
        <v>2047.6705031314204</v>
      </c>
      <c r="W1391" s="50">
        <v>1897.34047404028</v>
      </c>
      <c r="X1391" s="50">
        <v>1755.4367115242778</v>
      </c>
      <c r="Y1391" s="50">
        <v>1621.6393944801603</v>
      </c>
      <c r="Z1391" s="50">
        <v>1579.0857392091427</v>
      </c>
    </row>
    <row r="1392" spans="1:26" x14ac:dyDescent="0.25">
      <c r="A1392" t="str">
        <f t="shared" si="30"/>
        <v>64. Financiële dienstverlening, exclusief verzekeringen en pensioenfondsen</v>
      </c>
      <c r="B1392">
        <v>64</v>
      </c>
      <c r="C1392" s="3" t="s">
        <v>156</v>
      </c>
      <c r="D1392" s="50">
        <v>59</v>
      </c>
      <c r="E1392" s="50">
        <v>59</v>
      </c>
      <c r="F1392" s="50">
        <v>59</v>
      </c>
      <c r="G1392" s="50">
        <v>68</v>
      </c>
      <c r="H1392" s="50">
        <v>69</v>
      </c>
      <c r="I1392" s="50">
        <v>73</v>
      </c>
      <c r="J1392" s="50">
        <v>81</v>
      </c>
      <c r="K1392" s="50">
        <v>92</v>
      </c>
      <c r="L1392" s="50">
        <v>108</v>
      </c>
      <c r="M1392" s="50">
        <v>113</v>
      </c>
      <c r="N1392" s="50">
        <v>139.66049337956085</v>
      </c>
      <c r="O1392" s="306">
        <v>308.71218611070981</v>
      </c>
      <c r="P1392" s="50">
        <v>369.11711103184604</v>
      </c>
      <c r="Q1392" s="50">
        <v>362.8644704129357</v>
      </c>
      <c r="R1392" s="50">
        <v>381.63350065784675</v>
      </c>
      <c r="S1392" s="50">
        <v>353.90547289437063</v>
      </c>
      <c r="T1392" s="50">
        <v>499.07750320785448</v>
      </c>
      <c r="U1392" s="306">
        <v>308.11509221430293</v>
      </c>
      <c r="V1392" s="50">
        <v>367.69064039923933</v>
      </c>
      <c r="W1392" s="50">
        <v>360.76304344628176</v>
      </c>
      <c r="X1392" s="50">
        <v>378.68951861901479</v>
      </c>
      <c r="Y1392" s="50">
        <v>350.49616545307441</v>
      </c>
      <c r="Z1392" s="50">
        <v>493.31370891404276</v>
      </c>
    </row>
    <row r="1393" spans="1:26" x14ac:dyDescent="0.25">
      <c r="A1393" t="str">
        <f t="shared" si="30"/>
        <v>64. Financiële dienstverlening, exclusief verzekeringen en pensioenfondsen</v>
      </c>
      <c r="B1393">
        <v>64</v>
      </c>
      <c r="C1393" s="3" t="s">
        <v>6</v>
      </c>
      <c r="D1393" s="50">
        <v>4540</v>
      </c>
      <c r="E1393" s="50">
        <v>4834</v>
      </c>
      <c r="F1393" s="50">
        <v>5188</v>
      </c>
      <c r="G1393" s="50">
        <v>5490</v>
      </c>
      <c r="H1393" s="50">
        <v>5286</v>
      </c>
      <c r="I1393" s="50">
        <v>5534</v>
      </c>
      <c r="J1393" s="50">
        <v>5760</v>
      </c>
      <c r="K1393" s="50">
        <v>6145</v>
      </c>
      <c r="L1393" s="50">
        <v>6388</v>
      </c>
      <c r="M1393" s="50">
        <v>6669</v>
      </c>
      <c r="N1393" s="50">
        <v>6375.16925851209</v>
      </c>
      <c r="O1393" s="306">
        <v>6308.7330814430534</v>
      </c>
      <c r="P1393" s="50">
        <v>6089.3410336436536</v>
      </c>
      <c r="Q1393" s="50">
        <v>5848.3631775782915</v>
      </c>
      <c r="R1393" s="50">
        <v>5749.382573265154</v>
      </c>
      <c r="S1393" s="50">
        <v>5493.8845361591921</v>
      </c>
      <c r="T1393" s="50">
        <v>5533.3900308580514</v>
      </c>
      <c r="U1393" s="306">
        <v>6296.5310816954971</v>
      </c>
      <c r="V1393" s="50">
        <v>6065.8084855801462</v>
      </c>
      <c r="W1393" s="50">
        <v>5814.4940360826713</v>
      </c>
      <c r="X1393" s="50">
        <v>5705.0309138828143</v>
      </c>
      <c r="Y1393" s="50">
        <v>5440.9598348892014</v>
      </c>
      <c r="Z1393" s="50">
        <v>5469.4854836077793</v>
      </c>
    </row>
    <row r="1394" spans="1:26" x14ac:dyDescent="0.25">
      <c r="A1394" t="str">
        <f t="shared" si="30"/>
        <v>64. Financiële dienstverlening, exclusief verzekeringen en pensioenfondsen</v>
      </c>
      <c r="B1394">
        <v>64</v>
      </c>
      <c r="C1394" s="3" t="s">
        <v>157</v>
      </c>
      <c r="D1394" s="207">
        <v>0.9866616081934303</v>
      </c>
      <c r="E1394" s="206"/>
      <c r="F1394" s="206"/>
      <c r="G1394" s="206"/>
      <c r="H1394" s="206"/>
      <c r="I1394" s="206"/>
      <c r="J1394" s="206"/>
      <c r="K1394" s="206"/>
      <c r="L1394" s="206"/>
      <c r="M1394" s="206"/>
      <c r="N1394" s="206"/>
      <c r="O1394" s="308"/>
      <c r="P1394" s="206"/>
      <c r="Q1394" s="206"/>
      <c r="R1394" s="206"/>
      <c r="S1394" s="206"/>
      <c r="T1394" s="206"/>
      <c r="U1394" s="308"/>
      <c r="V1394" s="206"/>
      <c r="W1394" s="206"/>
      <c r="X1394" s="206"/>
      <c r="Y1394" s="206"/>
      <c r="Z1394" s="206"/>
    </row>
    <row r="1395" spans="1:26" x14ac:dyDescent="0.25">
      <c r="A1395" t="str">
        <f t="shared" si="30"/>
        <v>64. Financiële dienstverlening, exclusief verzekeringen en pensioenfondsen</v>
      </c>
      <c r="B1395">
        <v>64</v>
      </c>
      <c r="C1395" s="3" t="s">
        <v>158</v>
      </c>
      <c r="D1395" s="206"/>
      <c r="E1395" s="207">
        <v>-2.0198940145195299E-2</v>
      </c>
      <c r="F1395" s="207">
        <v>-5.4481736841199835E-3</v>
      </c>
      <c r="G1395" s="207">
        <v>-2.8592452085291487E-3</v>
      </c>
      <c r="H1395" s="207">
        <v>4.359392506307902E-4</v>
      </c>
      <c r="I1395" s="207">
        <v>1.2574451226028238E-2</v>
      </c>
      <c r="J1395" s="207">
        <v>2.9528853987201842E-3</v>
      </c>
      <c r="K1395" s="207">
        <v>-2.184220570649209E-3</v>
      </c>
      <c r="L1395" s="207">
        <v>-2.5584703036469203E-3</v>
      </c>
      <c r="M1395" s="207">
        <v>-8.3613397925540456E-3</v>
      </c>
      <c r="N1395" s="207">
        <v>-9.9025882860215297E-3</v>
      </c>
      <c r="O1395" s="307">
        <v>-3.4880079525375085E-3</v>
      </c>
      <c r="P1395" s="207">
        <v>-3.4880079525370089E-3</v>
      </c>
      <c r="Q1395" s="207">
        <v>-3.488007952537453E-3</v>
      </c>
      <c r="R1395" s="207">
        <v>-3.488007952537342E-3</v>
      </c>
      <c r="S1395" s="207">
        <v>-3.488007952537342E-3</v>
      </c>
      <c r="T1395" s="207">
        <v>-3.4880079525372865E-3</v>
      </c>
      <c r="U1395" s="307">
        <v>-2.5270887091730643E-3</v>
      </c>
      <c r="V1395" s="207">
        <v>-2.5270887091733418E-3</v>
      </c>
      <c r="W1395" s="207">
        <v>-2.5270887091732308E-3</v>
      </c>
      <c r="X1395" s="207">
        <v>-2.5270887091732863E-3</v>
      </c>
      <c r="Y1395" s="207">
        <v>-2.5270887091731753E-3</v>
      </c>
      <c r="Z1395" s="207">
        <v>-2.5270887091732863E-3</v>
      </c>
    </row>
    <row r="1396" spans="1:26" x14ac:dyDescent="0.25">
      <c r="A1396" t="str">
        <f t="shared" si="30"/>
        <v>64. Financiële dienstverlening, exclusief verzekeringen en pensioenfondsen</v>
      </c>
      <c r="B1396">
        <v>64</v>
      </c>
      <c r="C1396" s="3" t="s">
        <v>159</v>
      </c>
      <c r="D1396" s="208"/>
      <c r="E1396" s="50">
        <v>4.9456821575406877</v>
      </c>
      <c r="F1396" s="50">
        <v>2.5318441446146451</v>
      </c>
      <c r="G1396" s="50">
        <v>4.4488497524047652</v>
      </c>
      <c r="H1396" s="50">
        <v>4.4719160436188847</v>
      </c>
      <c r="I1396" s="50">
        <v>3.2549183053190478</v>
      </c>
      <c r="J1396" s="50">
        <v>6.4136209523650143</v>
      </c>
      <c r="K1396" s="50">
        <v>5.0897999141370569</v>
      </c>
      <c r="L1396" s="50">
        <v>5.7226566558072101</v>
      </c>
      <c r="M1396" s="50">
        <v>5.670430830407045</v>
      </c>
      <c r="N1396" s="50">
        <v>3.7710397293105586</v>
      </c>
      <c r="O1396" s="306">
        <v>5.2875849782428173</v>
      </c>
      <c r="P1396" s="50">
        <v>5.4103827270111555</v>
      </c>
      <c r="Q1396" s="50">
        <v>5.674113223359166</v>
      </c>
      <c r="R1396" s="50">
        <v>5.8827748950766647</v>
      </c>
      <c r="S1396" s="50">
        <v>5.978754516639512</v>
      </c>
      <c r="T1396" s="50">
        <v>6.0197796715469725</v>
      </c>
      <c r="U1396" s="306">
        <v>5.2955874549933686</v>
      </c>
      <c r="V1396" s="50">
        <v>5.4080907535941609</v>
      </c>
      <c r="W1396" s="50">
        <v>5.6607396227994107</v>
      </c>
      <c r="X1396" s="50">
        <v>5.8575581719312115</v>
      </c>
      <c r="Y1396" s="50">
        <v>5.9416121683617771</v>
      </c>
      <c r="Z1396" s="50">
        <v>5.9708116684804633</v>
      </c>
    </row>
    <row r="1397" spans="1:26" x14ac:dyDescent="0.25">
      <c r="A1397" t="str">
        <f t="shared" si="30"/>
        <v>64. Financiële dienstverlening, exclusief verzekeringen en pensioenfondsen</v>
      </c>
      <c r="B1397">
        <v>64</v>
      </c>
      <c r="C1397" s="3" t="s">
        <v>160</v>
      </c>
      <c r="D1397" s="208"/>
      <c r="E1397" s="50">
        <v>199.27010656427115</v>
      </c>
      <c r="F1397" s="50">
        <v>223.20923125831933</v>
      </c>
      <c r="G1397" s="50">
        <v>196.16603040746952</v>
      </c>
      <c r="H1397" s="50">
        <v>173.17901695441941</v>
      </c>
      <c r="I1397" s="50">
        <v>208.33250144057013</v>
      </c>
      <c r="J1397" s="50">
        <v>172.49703903462708</v>
      </c>
      <c r="K1397" s="50">
        <v>175.9621206978812</v>
      </c>
      <c r="L1397" s="50">
        <v>154.51535892723555</v>
      </c>
      <c r="M1397" s="50">
        <v>142.90155623226042</v>
      </c>
      <c r="N1397" s="50">
        <v>163.79952520428591</v>
      </c>
      <c r="O1397" s="306">
        <v>206.61773919413795</v>
      </c>
      <c r="P1397" s="50">
        <v>211.41618561779734</v>
      </c>
      <c r="Q1397" s="50">
        <v>221.72172191389322</v>
      </c>
      <c r="R1397" s="50">
        <v>229.87538810443959</v>
      </c>
      <c r="S1397" s="50">
        <v>233.62588904156397</v>
      </c>
      <c r="T1397" s="50">
        <v>235.2289885268579</v>
      </c>
      <c r="U1397" s="306">
        <v>207.34103154482469</v>
      </c>
      <c r="V1397" s="50">
        <v>211.74593471795379</v>
      </c>
      <c r="W1397" s="50">
        <v>221.63803405629162</v>
      </c>
      <c r="X1397" s="50">
        <v>229.34417834169355</v>
      </c>
      <c r="Y1397" s="50">
        <v>232.63519042930349</v>
      </c>
      <c r="Z1397" s="50">
        <v>233.77845442534846</v>
      </c>
    </row>
    <row r="1398" spans="1:26" x14ac:dyDescent="0.25">
      <c r="A1398" t="str">
        <f t="shared" si="30"/>
        <v>64. Financiële dienstverlening, exclusief verzekeringen en pensioenfondsen</v>
      </c>
      <c r="B1398">
        <v>64</v>
      </c>
      <c r="C1398" s="3" t="s">
        <v>161</v>
      </c>
      <c r="D1398" s="208"/>
      <c r="E1398" s="50">
        <v>476.91850377648046</v>
      </c>
      <c r="F1398" s="50">
        <v>544.29548060728268</v>
      </c>
      <c r="G1398" s="50">
        <v>549.18539297525649</v>
      </c>
      <c r="H1398" s="50">
        <v>531.34089052948673</v>
      </c>
      <c r="I1398" s="50">
        <v>566.77745416796802</v>
      </c>
      <c r="J1398" s="50">
        <v>503.80510175629905</v>
      </c>
      <c r="K1398" s="50">
        <v>452.27691648230558</v>
      </c>
      <c r="L1398" s="50">
        <v>450.62204636562097</v>
      </c>
      <c r="M1398" s="50">
        <v>440.60403120264516</v>
      </c>
      <c r="N1398" s="50">
        <v>452.07326502748219</v>
      </c>
      <c r="O1398" s="306">
        <v>566.85522238697683</v>
      </c>
      <c r="P1398" s="50">
        <v>580.01974749118313</v>
      </c>
      <c r="Q1398" s="50">
        <v>608.29295913179396</v>
      </c>
      <c r="R1398" s="50">
        <v>630.66252081482344</v>
      </c>
      <c r="S1398" s="50">
        <v>640.95201024137566</v>
      </c>
      <c r="T1398" s="50">
        <v>645.35010945003523</v>
      </c>
      <c r="U1398" s="306">
        <v>569.84398301885369</v>
      </c>
      <c r="V1398" s="50">
        <v>581.95016166707546</v>
      </c>
      <c r="W1398" s="50">
        <v>609.13702982036705</v>
      </c>
      <c r="X1398" s="50">
        <v>630.31614675922549</v>
      </c>
      <c r="Y1398" s="50">
        <v>639.36097219582246</v>
      </c>
      <c r="Z1398" s="50">
        <v>642.50305219944903</v>
      </c>
    </row>
    <row r="1399" spans="1:26" x14ac:dyDescent="0.25">
      <c r="A1399" t="str">
        <f t="shared" si="30"/>
        <v>64. Financiële dienstverlening, exclusief verzekeringen en pensioenfondsen</v>
      </c>
      <c r="B1399">
        <v>64</v>
      </c>
      <c r="C1399" s="3" t="s">
        <v>162</v>
      </c>
      <c r="D1399" s="208"/>
      <c r="E1399" s="50">
        <v>379.83161666754836</v>
      </c>
      <c r="F1399" s="50">
        <v>434.43758011865873</v>
      </c>
      <c r="G1399" s="50">
        <v>422.50783397185893</v>
      </c>
      <c r="H1399" s="50">
        <v>433.09196645468063</v>
      </c>
      <c r="I1399" s="50">
        <v>488.54196813229782</v>
      </c>
      <c r="J1399" s="50">
        <v>434.99553263592242</v>
      </c>
      <c r="K1399" s="50">
        <v>418.59410258475623</v>
      </c>
      <c r="L1399" s="50">
        <v>410.94900930450927</v>
      </c>
      <c r="M1399" s="50">
        <v>381.01386237415198</v>
      </c>
      <c r="N1399" s="50">
        <v>372.74425290311905</v>
      </c>
      <c r="O1399" s="306">
        <v>389.58511465116493</v>
      </c>
      <c r="P1399" s="50">
        <v>397.67427031228777</v>
      </c>
      <c r="Q1399" s="50">
        <v>410.79916467400295</v>
      </c>
      <c r="R1399" s="50">
        <v>432.48703855661569</v>
      </c>
      <c r="S1399" s="50">
        <v>459.77734090397371</v>
      </c>
      <c r="T1399" s="50">
        <v>483.85188710895125</v>
      </c>
      <c r="U1399" s="306">
        <v>392.44475173049528</v>
      </c>
      <c r="V1399" s="50">
        <v>399.81847831214822</v>
      </c>
      <c r="W1399" s="50">
        <v>412.21531147862851</v>
      </c>
      <c r="X1399" s="50">
        <v>433.13857395600621</v>
      </c>
      <c r="Y1399" s="50">
        <v>459.57937336862875</v>
      </c>
      <c r="Z1399" s="50">
        <v>482.70811733972675</v>
      </c>
    </row>
    <row r="1400" spans="1:26" x14ac:dyDescent="0.25">
      <c r="A1400" t="str">
        <f t="shared" si="30"/>
        <v>64. Financiële dienstverlening, exclusief verzekeringen en pensioenfondsen</v>
      </c>
      <c r="B1400">
        <v>64</v>
      </c>
      <c r="C1400" s="3" t="s">
        <v>163</v>
      </c>
      <c r="D1400" s="208"/>
      <c r="E1400" s="50">
        <v>330.48778370733316</v>
      </c>
      <c r="F1400" s="50">
        <v>385.46585780140742</v>
      </c>
      <c r="G1400" s="50">
        <v>392.12170832489568</v>
      </c>
      <c r="H1400" s="50">
        <v>403.84314685813575</v>
      </c>
      <c r="I1400" s="50">
        <v>421.54354737387717</v>
      </c>
      <c r="J1400" s="50">
        <v>359.83965125919303</v>
      </c>
      <c r="K1400" s="50">
        <v>333.35028685791366</v>
      </c>
      <c r="L1400" s="50">
        <v>319.7065686641979</v>
      </c>
      <c r="M1400" s="50">
        <v>297.9533719110517</v>
      </c>
      <c r="N1400" s="50">
        <v>292.07626840276288</v>
      </c>
      <c r="O1400" s="306">
        <v>309.88224781262022</v>
      </c>
      <c r="P1400" s="50">
        <v>313.70019085450656</v>
      </c>
      <c r="Q1400" s="50">
        <v>316.01866923140631</v>
      </c>
      <c r="R1400" s="50">
        <v>312.57828026532593</v>
      </c>
      <c r="S1400" s="50">
        <v>303.69148095272271</v>
      </c>
      <c r="T1400" s="50">
        <v>301.85949589714147</v>
      </c>
      <c r="U1400" s="306">
        <v>312.72565322906291</v>
      </c>
      <c r="V1400" s="50">
        <v>315.96632007224446</v>
      </c>
      <c r="W1400" s="50">
        <v>317.68590573099823</v>
      </c>
      <c r="X1400" s="50">
        <v>313.61960507182914</v>
      </c>
      <c r="Y1400" s="50">
        <v>304.11386029321346</v>
      </c>
      <c r="Z1400" s="50">
        <v>301.69467546171541</v>
      </c>
    </row>
    <row r="1401" spans="1:26" x14ac:dyDescent="0.25">
      <c r="A1401" t="str">
        <f t="shared" si="30"/>
        <v>64. Financiële dienstverlening, exclusief verzekeringen en pensioenfondsen</v>
      </c>
      <c r="B1401">
        <v>64</v>
      </c>
      <c r="C1401" s="3" t="s">
        <v>164</v>
      </c>
      <c r="D1401" s="208"/>
      <c r="E1401" s="50">
        <v>250.46830718876095</v>
      </c>
      <c r="F1401" s="50">
        <v>309.08192162764607</v>
      </c>
      <c r="G1401" s="50">
        <v>314.57399002203499</v>
      </c>
      <c r="H1401" s="50">
        <v>321.696015118817</v>
      </c>
      <c r="I1401" s="50">
        <v>365.31947751307655</v>
      </c>
      <c r="J1401" s="50">
        <v>313.34189265745175</v>
      </c>
      <c r="K1401" s="50">
        <v>281.51097494965853</v>
      </c>
      <c r="L1401" s="50">
        <v>273.47379599926626</v>
      </c>
      <c r="M1401" s="50">
        <v>243.71478262133817</v>
      </c>
      <c r="N1401" s="50">
        <v>223.9037992067469</v>
      </c>
      <c r="O1401" s="306">
        <v>236.9910169587063</v>
      </c>
      <c r="P1401" s="50">
        <v>230.24637115634076</v>
      </c>
      <c r="Q1401" s="50">
        <v>225.64389130729282</v>
      </c>
      <c r="R1401" s="50">
        <v>223.06740751407321</v>
      </c>
      <c r="S1401" s="50">
        <v>224.44289639109326</v>
      </c>
      <c r="T1401" s="50">
        <v>223.53992890714645</v>
      </c>
      <c r="U1401" s="306">
        <v>239.91080667109105</v>
      </c>
      <c r="V1401" s="50">
        <v>232.63224884625697</v>
      </c>
      <c r="W1401" s="50">
        <v>227.54112658531699</v>
      </c>
      <c r="X1401" s="50">
        <v>224.50790730361032</v>
      </c>
      <c r="Y1401" s="50">
        <v>225.45537040957097</v>
      </c>
      <c r="Z1401" s="50">
        <v>224.11402073242112</v>
      </c>
    </row>
    <row r="1402" spans="1:26" x14ac:dyDescent="0.25">
      <c r="A1402" t="str">
        <f t="shared" si="30"/>
        <v>64. Financiële dienstverlening, exclusief verzekeringen en pensioenfondsen</v>
      </c>
      <c r="B1402">
        <v>64</v>
      </c>
      <c r="C1402" s="3" t="s">
        <v>165</v>
      </c>
      <c r="D1402" s="208"/>
      <c r="E1402" s="50">
        <v>196.46101846747314</v>
      </c>
      <c r="F1402" s="50">
        <v>261.88331018947275</v>
      </c>
      <c r="G1402" s="50">
        <v>265.58696130977103</v>
      </c>
      <c r="H1402" s="50">
        <v>273.94299735067642</v>
      </c>
      <c r="I1402" s="50">
        <v>322.25307301959521</v>
      </c>
      <c r="J1402" s="50">
        <v>274.11925322600132</v>
      </c>
      <c r="K1402" s="50">
        <v>245.15973091485228</v>
      </c>
      <c r="L1402" s="50">
        <v>235.98674020038612</v>
      </c>
      <c r="M1402" s="50">
        <v>208.07327785064209</v>
      </c>
      <c r="N1402" s="50">
        <v>196.84584749888506</v>
      </c>
      <c r="O1402" s="306">
        <v>219.15424126853461</v>
      </c>
      <c r="P1402" s="50">
        <v>211.10521494186554</v>
      </c>
      <c r="Q1402" s="50">
        <v>205.51549758065093</v>
      </c>
      <c r="R1402" s="50">
        <v>198.18016533376579</v>
      </c>
      <c r="S1402" s="50">
        <v>187.33646642164979</v>
      </c>
      <c r="T1402" s="50">
        <v>181.97857638112995</v>
      </c>
      <c r="U1402" s="306">
        <v>222.56002606385061</v>
      </c>
      <c r="V1402" s="50">
        <v>213.97125989213228</v>
      </c>
      <c r="W1402" s="50">
        <v>207.90276121364562</v>
      </c>
      <c r="X1402" s="50">
        <v>200.09446036935589</v>
      </c>
      <c r="Y1402" s="50">
        <v>188.78018250359384</v>
      </c>
      <c r="Z1402" s="50">
        <v>183.02631635802172</v>
      </c>
    </row>
    <row r="1403" spans="1:26" x14ac:dyDescent="0.25">
      <c r="A1403" t="str">
        <f t="shared" si="30"/>
        <v>64. Financiële dienstverlening, exclusief verzekeringen en pensioenfondsen</v>
      </c>
      <c r="B1403">
        <v>64</v>
      </c>
      <c r="C1403" s="3" t="s">
        <v>166</v>
      </c>
      <c r="D1403" s="206"/>
      <c r="E1403" s="50">
        <v>135.04561525529127</v>
      </c>
      <c r="F1403" s="50">
        <v>213.93692841220158</v>
      </c>
      <c r="G1403" s="50">
        <v>229.55354721303937</v>
      </c>
      <c r="H1403" s="50">
        <v>239.80520611177221</v>
      </c>
      <c r="I1403" s="50">
        <v>290.755398463826</v>
      </c>
      <c r="J1403" s="50">
        <v>227.4418415533589</v>
      </c>
      <c r="K1403" s="50">
        <v>196.68864462899185</v>
      </c>
      <c r="L1403" s="50">
        <v>187.13101194427455</v>
      </c>
      <c r="M1403" s="50">
        <v>160.81368422957775</v>
      </c>
      <c r="N1403" s="50">
        <v>154.45425351451456</v>
      </c>
      <c r="O1403" s="306">
        <v>175.14082019897683</v>
      </c>
      <c r="P1403" s="50">
        <v>171.72230582205592</v>
      </c>
      <c r="Q1403" s="50">
        <v>166.43194534749924</v>
      </c>
      <c r="R1403" s="50">
        <v>163.67218235443573</v>
      </c>
      <c r="S1403" s="50">
        <v>158.92000641184384</v>
      </c>
      <c r="T1403" s="50">
        <v>158.57711504517897</v>
      </c>
      <c r="U1403" s="306">
        <v>178.78587133707305</v>
      </c>
      <c r="V1403" s="50">
        <v>174.9571622853702</v>
      </c>
      <c r="W1403" s="50">
        <v>169.23917617546954</v>
      </c>
      <c r="X1403" s="50">
        <v>166.11095871028894</v>
      </c>
      <c r="Y1403" s="50">
        <v>160.97601937472808</v>
      </c>
      <c r="Z1403" s="50">
        <v>160.31801282345978</v>
      </c>
    </row>
    <row r="1404" spans="1:26" x14ac:dyDescent="0.25">
      <c r="A1404" t="str">
        <f t="shared" si="30"/>
        <v>64. Financiële dienstverlening, exclusief verzekeringen en pensioenfondsen</v>
      </c>
      <c r="B1404">
        <v>64</v>
      </c>
      <c r="C1404" s="3" t="s">
        <v>167</v>
      </c>
      <c r="D1404" s="206"/>
      <c r="E1404" s="50">
        <v>208.76297903123785</v>
      </c>
      <c r="F1404" s="50">
        <v>274.54338820930786</v>
      </c>
      <c r="G1404" s="50">
        <v>296.89900059130832</v>
      </c>
      <c r="H1404" s="50">
        <v>316.264976138328</v>
      </c>
      <c r="I1404" s="50">
        <v>355.36036833077003</v>
      </c>
      <c r="J1404" s="50">
        <v>325.61369523699847</v>
      </c>
      <c r="K1404" s="50">
        <v>314.65356898200326</v>
      </c>
      <c r="L1404" s="50">
        <v>322.0533376520047</v>
      </c>
      <c r="M1404" s="50">
        <v>295.84116463452528</v>
      </c>
      <c r="N1404" s="50">
        <v>281.50272551326759</v>
      </c>
      <c r="O1404" s="306">
        <v>286.41636702356516</v>
      </c>
      <c r="P1404" s="50">
        <v>274.39820037927046</v>
      </c>
      <c r="Q1404" s="50">
        <v>264.75986259623187</v>
      </c>
      <c r="R1404" s="50">
        <v>258.43795998528145</v>
      </c>
      <c r="S1404" s="50">
        <v>259.99555311077205</v>
      </c>
      <c r="T1404" s="50">
        <v>253.05257638701534</v>
      </c>
      <c r="U1404" s="306">
        <v>290.22579938247924</v>
      </c>
      <c r="V1404" s="50">
        <v>277.51000262329973</v>
      </c>
      <c r="W1404" s="50">
        <v>267.24447061181138</v>
      </c>
      <c r="X1404" s="50">
        <v>260.35869370943465</v>
      </c>
      <c r="Y1404" s="50">
        <v>261.42125673710655</v>
      </c>
      <c r="Z1404" s="50">
        <v>253.9480836574796</v>
      </c>
    </row>
    <row r="1405" spans="1:26" x14ac:dyDescent="0.25">
      <c r="A1405" t="str">
        <f t="shared" si="30"/>
        <v>64. Financiële dienstverlening, exclusief verzekeringen en pensioenfondsen</v>
      </c>
      <c r="B1405">
        <v>64</v>
      </c>
      <c r="C1405" s="3" t="s">
        <v>168</v>
      </c>
      <c r="D1405" s="206"/>
      <c r="E1405" s="50">
        <v>152.72981103680669</v>
      </c>
      <c r="F1405" s="50">
        <v>196.64418584828252</v>
      </c>
      <c r="G1405" s="50">
        <v>241.46505495019258</v>
      </c>
      <c r="H1405" s="50">
        <v>294.85845752071094</v>
      </c>
      <c r="I1405" s="50">
        <v>291.46245724508077</v>
      </c>
      <c r="J1405" s="50">
        <v>310.49349400581247</v>
      </c>
      <c r="K1405" s="50">
        <v>321.6021474183521</v>
      </c>
      <c r="L1405" s="50">
        <v>378.6014022070533</v>
      </c>
      <c r="M1405" s="50">
        <v>421.95487394775688</v>
      </c>
      <c r="N1405" s="50">
        <v>505.78034867093737</v>
      </c>
      <c r="O1405" s="306">
        <v>518.38470952562943</v>
      </c>
      <c r="P1405" s="50">
        <v>502.60333413763516</v>
      </c>
      <c r="Q1405" s="50">
        <v>469.19004058741535</v>
      </c>
      <c r="R1405" s="50">
        <v>435.58687306429022</v>
      </c>
      <c r="S1405" s="50">
        <v>403.78993576438546</v>
      </c>
      <c r="T1405" s="50">
        <v>373.73640291263104</v>
      </c>
      <c r="U1405" s="306">
        <v>520.56709753129883</v>
      </c>
      <c r="V1405" s="50">
        <v>503.74308301315307</v>
      </c>
      <c r="W1405" s="50">
        <v>469.34447934910895</v>
      </c>
      <c r="X1405" s="50">
        <v>434.88748584042747</v>
      </c>
      <c r="Y1405" s="50">
        <v>402.36186834781773</v>
      </c>
      <c r="Z1405" s="50">
        <v>371.69432100055343</v>
      </c>
    </row>
    <row r="1406" spans="1:26" x14ac:dyDescent="0.25">
      <c r="A1406" t="str">
        <f t="shared" si="30"/>
        <v>64. Financiële dienstverlening, exclusief verzekeringen en pensioenfondsen</v>
      </c>
      <c r="B1406">
        <v>64</v>
      </c>
      <c r="C1406" s="3" t="s">
        <v>169</v>
      </c>
      <c r="D1406" s="206"/>
      <c r="E1406" s="50">
        <v>14.199546367923627</v>
      </c>
      <c r="F1406" s="50">
        <v>15.069841589127071</v>
      </c>
      <c r="G1406" s="50">
        <v>15.22258836918693</v>
      </c>
      <c r="H1406" s="50">
        <v>17.768750663641711</v>
      </c>
      <c r="I1406" s="50">
        <v>18.867613146762395</v>
      </c>
      <c r="J1406" s="50">
        <v>19.259013516543536</v>
      </c>
      <c r="K1406" s="50">
        <v>20.953484756755415</v>
      </c>
      <c r="L1406" s="50">
        <v>23.76458874828641</v>
      </c>
      <c r="M1406" s="50">
        <v>27.270850799708164</v>
      </c>
      <c r="N1406" s="50">
        <v>28.359229108821719</v>
      </c>
      <c r="O1406" s="306">
        <v>35.94598672147194</v>
      </c>
      <c r="P1406" s="50">
        <v>79.456715884094095</v>
      </c>
      <c r="Q1406" s="50">
        <v>95.003808527004821</v>
      </c>
      <c r="R1406" s="50">
        <v>93.394496321221268</v>
      </c>
      <c r="S1406" s="50">
        <v>98.225292028958719</v>
      </c>
      <c r="T1406" s="50">
        <v>91.088618702954392</v>
      </c>
      <c r="U1406" s="306">
        <v>36.080189177098134</v>
      </c>
      <c r="V1406" s="50">
        <v>79.5991088560626</v>
      </c>
      <c r="W1406" s="50">
        <v>94.989982802068653</v>
      </c>
      <c r="X1406" s="50">
        <v>93.200292657368209</v>
      </c>
      <c r="Y1406" s="50">
        <v>97.831456416420366</v>
      </c>
      <c r="Z1406" s="50">
        <v>90.547925539872992</v>
      </c>
    </row>
    <row r="1407" spans="1:26" x14ac:dyDescent="0.25">
      <c r="A1407" t="str">
        <f t="shared" si="30"/>
        <v>64. Financiële dienstverlening, exclusief verzekeringen en pensioenfondsen</v>
      </c>
      <c r="B1407">
        <v>64</v>
      </c>
      <c r="C1407" s="3" t="s">
        <v>26</v>
      </c>
      <c r="D1407" s="208"/>
      <c r="E1407" s="50">
        <v>375.69233643596817</v>
      </c>
      <c r="F1407" s="50">
        <v>486.25741564671745</v>
      </c>
      <c r="G1407" s="50">
        <v>553.58664391068783</v>
      </c>
      <c r="H1407" s="50">
        <v>628.89218432268069</v>
      </c>
      <c r="I1407" s="50">
        <v>665.69043872261329</v>
      </c>
      <c r="J1407" s="50">
        <v>655.36620275935445</v>
      </c>
      <c r="K1407" s="50">
        <v>657.20920115711078</v>
      </c>
      <c r="L1407" s="50">
        <v>724.41932860734448</v>
      </c>
      <c r="M1407" s="50">
        <v>745.06688938199022</v>
      </c>
      <c r="N1407" s="50">
        <v>815.64230329302666</v>
      </c>
      <c r="O1407" s="306">
        <v>840.74706327066656</v>
      </c>
      <c r="P1407" s="50">
        <v>856.45825040099976</v>
      </c>
      <c r="Q1407" s="50">
        <v>828.95371171065199</v>
      </c>
      <c r="R1407" s="50">
        <v>787.41932937079298</v>
      </c>
      <c r="S1407" s="50">
        <v>762.01078090411625</v>
      </c>
      <c r="T1407" s="50">
        <v>717.87759800260073</v>
      </c>
      <c r="U1407" s="306">
        <v>846.87308609087631</v>
      </c>
      <c r="V1407" s="50">
        <v>860.85219449251542</v>
      </c>
      <c r="W1407" s="50">
        <v>831.57893276298898</v>
      </c>
      <c r="X1407" s="50">
        <v>788.44647220723027</v>
      </c>
      <c r="Y1407" s="50">
        <v>761.61458150134456</v>
      </c>
      <c r="Z1407" s="50">
        <v>716.19033019790595</v>
      </c>
    </row>
    <row r="1408" spans="1:26" x14ac:dyDescent="0.25">
      <c r="A1408" t="str">
        <f t="shared" si="30"/>
        <v>64. Financiële dienstverlening, exclusief verzekeringen en pensioenfondsen</v>
      </c>
      <c r="B1408">
        <v>64</v>
      </c>
      <c r="C1408" s="3" t="s">
        <v>19</v>
      </c>
      <c r="D1408" s="208"/>
      <c r="E1408" s="50">
        <v>2349.1209702206675</v>
      </c>
      <c r="F1408" s="50">
        <v>2861.0995698063207</v>
      </c>
      <c r="G1408" s="50">
        <v>2927.7309578874188</v>
      </c>
      <c r="H1408" s="50">
        <v>3010.2633397442878</v>
      </c>
      <c r="I1408" s="50">
        <v>3332.4687771391432</v>
      </c>
      <c r="J1408" s="50">
        <v>2947.8201358345727</v>
      </c>
      <c r="K1408" s="50">
        <v>2765.8417781876078</v>
      </c>
      <c r="L1408" s="50">
        <v>2762.5265166686418</v>
      </c>
      <c r="M1408" s="50">
        <v>2625.8118866340651</v>
      </c>
      <c r="N1408" s="50">
        <v>2675.3105547801338</v>
      </c>
      <c r="O1408" s="306">
        <v>2950.261050720027</v>
      </c>
      <c r="P1408" s="50">
        <v>2977.7529193240475</v>
      </c>
      <c r="Q1408" s="50">
        <v>2989.0516741205506</v>
      </c>
      <c r="R1408" s="50">
        <v>2983.8250872093486</v>
      </c>
      <c r="S1408" s="50">
        <v>2976.7356257849792</v>
      </c>
      <c r="T1408" s="50">
        <v>2954.2834789905892</v>
      </c>
      <c r="U1408" s="306">
        <v>2975.7807971411203</v>
      </c>
      <c r="V1408" s="50">
        <v>2997.3018510392908</v>
      </c>
      <c r="W1408" s="50">
        <v>3002.599017446506</v>
      </c>
      <c r="X1408" s="50">
        <v>2991.4358608911712</v>
      </c>
      <c r="Y1408" s="50">
        <v>2978.4571622445669</v>
      </c>
      <c r="Z1408" s="50">
        <v>2950.3037912065288</v>
      </c>
    </row>
    <row r="1409" spans="1:27" x14ac:dyDescent="0.25">
      <c r="A1409" t="str">
        <f t="shared" si="30"/>
        <v>64. Financiële dienstverlening, exclusief verzekeringen en pensioenfondsen</v>
      </c>
      <c r="B1409">
        <v>64</v>
      </c>
      <c r="C1409" s="3" t="s">
        <v>20</v>
      </c>
      <c r="D1409" s="208"/>
      <c r="E1409" s="207">
        <v>0.15992890157575712</v>
      </c>
      <c r="F1409" s="207">
        <v>0.16995473375980205</v>
      </c>
      <c r="G1409" s="207">
        <v>0.18908385089801516</v>
      </c>
      <c r="H1409" s="207">
        <v>0.20891600280263289</v>
      </c>
      <c r="I1409" s="207">
        <v>0.19975894246610018</v>
      </c>
      <c r="J1409" s="207">
        <v>0.22232231702081454</v>
      </c>
      <c r="K1409" s="207">
        <v>0.23761634029107939</v>
      </c>
      <c r="L1409" s="207">
        <v>0.26223072402610959</v>
      </c>
      <c r="M1409" s="207">
        <v>0.28374724525185424</v>
      </c>
      <c r="N1409" s="207">
        <v>0.30487761573536609</v>
      </c>
      <c r="O1409" s="307">
        <v>0.28497378666388784</v>
      </c>
      <c r="P1409" s="207">
        <v>0.28761897766703104</v>
      </c>
      <c r="Q1409" s="207">
        <v>0.2773300036556075</v>
      </c>
      <c r="R1409" s="207">
        <v>0.26389594106779046</v>
      </c>
      <c r="S1409" s="207">
        <v>0.25598873286006729</v>
      </c>
      <c r="T1409" s="207">
        <v>0.24299550233002115</v>
      </c>
      <c r="U1409" s="307">
        <v>0.28458853115272492</v>
      </c>
      <c r="V1409" s="207">
        <v>0.28720904242394596</v>
      </c>
      <c r="W1409" s="207">
        <v>0.27695304232470808</v>
      </c>
      <c r="X1409" s="207">
        <v>0.26356790145998521</v>
      </c>
      <c r="Y1409" s="207">
        <v>0.25570775069579693</v>
      </c>
      <c r="Z1409" s="207">
        <v>0.24275138456335693</v>
      </c>
    </row>
    <row r="1410" spans="1:27" x14ac:dyDescent="0.25">
      <c r="A1410" t="str">
        <f t="shared" si="30"/>
        <v>64. Financiële dienstverlening, exclusief verzekeringen en pensioenfondsen</v>
      </c>
      <c r="B1410">
        <v>64</v>
      </c>
      <c r="C1410" s="3" t="s">
        <v>29</v>
      </c>
      <c r="D1410" s="208"/>
      <c r="E1410" s="50">
        <v>2349.1209702206675</v>
      </c>
      <c r="F1410" s="50">
        <v>2790.0995698063207</v>
      </c>
      <c r="G1410" s="50">
        <v>2706.7309578874188</v>
      </c>
      <c r="H1410" s="50">
        <v>2601.2633397442878</v>
      </c>
      <c r="I1410" s="50">
        <v>2240.4687771391432</v>
      </c>
      <c r="J1410" s="50">
        <v>2422.8201358345727</v>
      </c>
      <c r="K1410" s="50">
        <v>2525.8417781876078</v>
      </c>
      <c r="L1410" s="50">
        <v>2544.5265166686418</v>
      </c>
      <c r="M1410" s="50">
        <v>2625.8118866340651</v>
      </c>
      <c r="N1410" s="50">
        <v>2675.3105547801338</v>
      </c>
      <c r="O1410" s="306">
        <v>2781.2913680302163</v>
      </c>
      <c r="P1410" s="50">
        <v>2809.8582852714385</v>
      </c>
      <c r="Q1410" s="50">
        <v>2822.225248841653</v>
      </c>
      <c r="R1410" s="50">
        <v>2818.0600743583709</v>
      </c>
      <c r="S1410" s="50">
        <v>2812.0252722570772</v>
      </c>
      <c r="T1410" s="50">
        <v>2790.6210746466959</v>
      </c>
      <c r="U1410" s="306">
        <v>2755.7716216091212</v>
      </c>
      <c r="V1410" s="50">
        <v>2779.1152786847892</v>
      </c>
      <c r="W1410" s="50">
        <v>2786.2199494340148</v>
      </c>
      <c r="X1410" s="50">
        <v>2776.8493234672237</v>
      </c>
      <c r="Y1410" s="50">
        <v>2765.6483057014607</v>
      </c>
      <c r="Z1410" s="50">
        <v>2739.2578888547419</v>
      </c>
    </row>
    <row r="1411" spans="1:27" x14ac:dyDescent="0.25">
      <c r="A1411" t="str">
        <f t="shared" ref="A1411:A1474" si="31">VLOOKUP(B1411,$AT$3:$AU$70,2)</f>
        <v>65. Verzekeringen, herverzekeringen en pensioenfondsen, exclusief verplichte sociale verzekeringen</v>
      </c>
      <c r="B1411">
        <v>65</v>
      </c>
      <c r="C1411" s="3" t="s">
        <v>25</v>
      </c>
      <c r="D1411" s="50">
        <v>6390</v>
      </c>
      <c r="E1411" s="50">
        <v>6504</v>
      </c>
      <c r="F1411" s="50">
        <v>6744</v>
      </c>
      <c r="G1411" s="50">
        <v>6465</v>
      </c>
      <c r="H1411" s="50">
        <v>6322</v>
      </c>
      <c r="I1411" s="50">
        <v>6292</v>
      </c>
      <c r="J1411" s="50">
        <v>6214</v>
      </c>
      <c r="K1411" s="50">
        <v>5876</v>
      </c>
      <c r="L1411" s="50">
        <v>5723</v>
      </c>
      <c r="M1411" s="50">
        <v>5784</v>
      </c>
      <c r="N1411" s="50">
        <v>5824.4217834923666</v>
      </c>
      <c r="O1411" s="306">
        <v>5770.6935698204097</v>
      </c>
      <c r="P1411" s="50">
        <v>5717.4609797574012</v>
      </c>
      <c r="Q1411" s="50">
        <v>5664.7194413523148</v>
      </c>
      <c r="R1411" s="50">
        <v>5612.4644248287395</v>
      </c>
      <c r="S1411" s="50">
        <v>5560.6914421958372</v>
      </c>
      <c r="T1411" s="50">
        <v>5509.3960468628802</v>
      </c>
      <c r="U1411" s="306">
        <v>5757.7873822571864</v>
      </c>
      <c r="V1411" s="50">
        <v>5691.9153130771074</v>
      </c>
      <c r="W1411" s="50">
        <v>5626.7968544786618</v>
      </c>
      <c r="X1411" s="50">
        <v>5562.4233847665591</v>
      </c>
      <c r="Y1411" s="50">
        <v>5498.7863808821603</v>
      </c>
      <c r="Z1411" s="50">
        <v>5435.8774172750418</v>
      </c>
    </row>
    <row r="1412" spans="1:27" x14ac:dyDescent="0.25">
      <c r="A1412" t="str">
        <f t="shared" si="31"/>
        <v>65. Verzekeringen, herverzekeringen en pensioenfondsen, exclusief verplichte sociale verzekeringen</v>
      </c>
      <c r="B1412">
        <v>65</v>
      </c>
      <c r="C1412" s="3" t="s">
        <v>154</v>
      </c>
      <c r="D1412" s="206"/>
      <c r="E1412" s="50">
        <v>114</v>
      </c>
      <c r="F1412" s="50">
        <v>240</v>
      </c>
      <c r="G1412" s="50">
        <v>-279</v>
      </c>
      <c r="H1412" s="50">
        <v>-143</v>
      </c>
      <c r="I1412" s="50">
        <v>-30</v>
      </c>
      <c r="J1412" s="50">
        <v>-78</v>
      </c>
      <c r="K1412" s="50">
        <v>-338</v>
      </c>
      <c r="L1412" s="50">
        <v>-153</v>
      </c>
      <c r="M1412" s="50">
        <v>61</v>
      </c>
      <c r="N1412" s="50">
        <v>40.421783492366558</v>
      </c>
      <c r="O1412" s="306">
        <v>-53.728213671956837</v>
      </c>
      <c r="P1412" s="50">
        <v>-53.232590063008502</v>
      </c>
      <c r="Q1412" s="50">
        <v>-52.74153840508643</v>
      </c>
      <c r="R1412" s="50">
        <v>-52.25501652357525</v>
      </c>
      <c r="S1412" s="50">
        <v>-51.772982632902313</v>
      </c>
      <c r="T1412" s="50">
        <v>-51.295395332957014</v>
      </c>
      <c r="U1412" s="306">
        <v>-66.634401235180121</v>
      </c>
      <c r="V1412" s="50">
        <v>-65.872069180079052</v>
      </c>
      <c r="W1412" s="50">
        <v>-65.118458598445613</v>
      </c>
      <c r="X1412" s="50">
        <v>-64.373469712102633</v>
      </c>
      <c r="Y1412" s="50">
        <v>-63.637003884398837</v>
      </c>
      <c r="Z1412" s="50">
        <v>-62.908963607118494</v>
      </c>
    </row>
    <row r="1413" spans="1:27" x14ac:dyDescent="0.25">
      <c r="A1413" t="str">
        <f t="shared" si="31"/>
        <v>65. Verzekeringen, herverzekeringen en pensioenfondsen, exclusief verplichte sociale verzekeringen</v>
      </c>
      <c r="B1413">
        <v>65</v>
      </c>
      <c r="C1413" s="3" t="s">
        <v>155</v>
      </c>
      <c r="D1413" s="206"/>
      <c r="E1413" s="207">
        <v>1.0178403755868544</v>
      </c>
      <c r="F1413" s="207">
        <v>1.03690036900369</v>
      </c>
      <c r="G1413" s="207">
        <v>0.95862989323843417</v>
      </c>
      <c r="H1413" s="207">
        <v>0.97788089713843773</v>
      </c>
      <c r="I1413" s="207">
        <v>0.99525466624485925</v>
      </c>
      <c r="J1413" s="207">
        <v>0.98760330578512401</v>
      </c>
      <c r="K1413" s="207">
        <v>0.94560669456066948</v>
      </c>
      <c r="L1413" s="207">
        <v>0.97396187882913543</v>
      </c>
      <c r="M1413" s="207">
        <v>1.0106587454132447</v>
      </c>
      <c r="N1413" s="207">
        <v>1.0069885517794548</v>
      </c>
      <c r="O1413" s="307">
        <v>0.9907753566501255</v>
      </c>
      <c r="P1413" s="207">
        <v>0.99077535665012528</v>
      </c>
      <c r="Q1413" s="207">
        <v>0.99077535665012539</v>
      </c>
      <c r="R1413" s="207">
        <v>0.9907753566501255</v>
      </c>
      <c r="S1413" s="207">
        <v>0.99077535665012573</v>
      </c>
      <c r="T1413" s="207">
        <v>0.99077535665012528</v>
      </c>
      <c r="U1413" s="307">
        <v>0.98855948217485967</v>
      </c>
      <c r="V1413" s="207">
        <v>0.98855948217486012</v>
      </c>
      <c r="W1413" s="207">
        <v>0.98855948217486012</v>
      </c>
      <c r="X1413" s="207">
        <v>0.98855948217486034</v>
      </c>
      <c r="Y1413" s="207">
        <v>0.98855948217485978</v>
      </c>
      <c r="Z1413" s="207">
        <v>0.98855948217486012</v>
      </c>
    </row>
    <row r="1414" spans="1:27" x14ac:dyDescent="0.25">
      <c r="A1414" t="str">
        <f t="shared" si="31"/>
        <v>65. Verzekeringen, herverzekeringen en pensioenfondsen, exclusief verplichte sociale verzekeringen</v>
      </c>
      <c r="B1414">
        <v>65</v>
      </c>
      <c r="C1414" s="3" t="s">
        <v>8</v>
      </c>
      <c r="D1414" s="50">
        <v>2</v>
      </c>
      <c r="E1414" s="50">
        <v>2</v>
      </c>
      <c r="F1414" s="50">
        <v>1</v>
      </c>
      <c r="G1414" s="50">
        <v>0</v>
      </c>
      <c r="H1414" s="50">
        <v>3</v>
      </c>
      <c r="I1414" s="50">
        <v>1</v>
      </c>
      <c r="J1414" s="50">
        <v>0</v>
      </c>
      <c r="K1414" s="50">
        <v>0</v>
      </c>
      <c r="L1414" s="50">
        <v>0</v>
      </c>
      <c r="M1414" s="50">
        <v>0</v>
      </c>
      <c r="N1414" s="50">
        <v>0.88930082820297796</v>
      </c>
      <c r="O1414" s="306">
        <v>0.85662957624837999</v>
      </c>
      <c r="P1414" s="50">
        <v>0.89716708287757174</v>
      </c>
      <c r="Q1414" s="50">
        <v>0.95299782516987697</v>
      </c>
      <c r="R1414" s="50">
        <v>0.99565743155053643</v>
      </c>
      <c r="S1414" s="50">
        <v>1.0195786524190145</v>
      </c>
      <c r="T1414" s="50">
        <v>0.94468953643001685</v>
      </c>
      <c r="U1414" s="306">
        <v>0.85471371954077557</v>
      </c>
      <c r="V1414" s="50">
        <v>0.89315853234493481</v>
      </c>
      <c r="W1414" s="50">
        <v>0.94661796060825742</v>
      </c>
      <c r="X1414" s="50">
        <v>0.98678009538426625</v>
      </c>
      <c r="Y1414" s="50">
        <v>1.0082280713540102</v>
      </c>
      <c r="Z1414" s="50">
        <v>0.93208338513620248</v>
      </c>
    </row>
    <row r="1415" spans="1:27" x14ac:dyDescent="0.25">
      <c r="A1415" t="str">
        <f t="shared" si="31"/>
        <v>65. Verzekeringen, herverzekeringen en pensioenfondsen, exclusief verplichte sociale verzekeringen</v>
      </c>
      <c r="B1415">
        <v>65</v>
      </c>
      <c r="C1415" s="3" t="s">
        <v>9</v>
      </c>
      <c r="D1415" s="50">
        <v>193</v>
      </c>
      <c r="E1415" s="50">
        <v>183</v>
      </c>
      <c r="F1415" s="50">
        <v>176</v>
      </c>
      <c r="G1415" s="50">
        <v>146</v>
      </c>
      <c r="H1415" s="50">
        <v>134</v>
      </c>
      <c r="I1415" s="50">
        <v>132</v>
      </c>
      <c r="J1415" s="50">
        <v>133</v>
      </c>
      <c r="K1415" s="50">
        <v>108</v>
      </c>
      <c r="L1415" s="50">
        <v>105</v>
      </c>
      <c r="M1415" s="50">
        <v>92</v>
      </c>
      <c r="N1415" s="50">
        <v>138.53330679339723</v>
      </c>
      <c r="O1415" s="306">
        <v>133.44385176669206</v>
      </c>
      <c r="P1415" s="50">
        <v>139.75869446603951</v>
      </c>
      <c r="Q1415" s="50">
        <v>148.4558834320186</v>
      </c>
      <c r="R1415" s="50">
        <v>155.10130211487245</v>
      </c>
      <c r="S1415" s="50">
        <v>158.82769674349532</v>
      </c>
      <c r="T1415" s="50">
        <v>147.16163667498708</v>
      </c>
      <c r="U1415" s="306">
        <v>133.1454038662408</v>
      </c>
      <c r="V1415" s="50">
        <v>139.1342513719554</v>
      </c>
      <c r="W1415" s="50">
        <v>147.46204230808632</v>
      </c>
      <c r="X1415" s="50">
        <v>153.71841041430457</v>
      </c>
      <c r="Y1415" s="50">
        <v>157.05952844870251</v>
      </c>
      <c r="Z1415" s="50">
        <v>145.19787844010619</v>
      </c>
    </row>
    <row r="1416" spans="1:27" x14ac:dyDescent="0.25">
      <c r="A1416" t="str">
        <f t="shared" si="31"/>
        <v>65. Verzekeringen, herverzekeringen en pensioenfondsen, exclusief verplichte sociale verzekeringen</v>
      </c>
      <c r="B1416">
        <v>65</v>
      </c>
      <c r="C1416" s="41" t="s">
        <v>10</v>
      </c>
      <c r="D1416" s="50">
        <v>565</v>
      </c>
      <c r="E1416" s="50">
        <v>622</v>
      </c>
      <c r="F1416" s="50">
        <v>643</v>
      </c>
      <c r="G1416" s="50">
        <v>601</v>
      </c>
      <c r="H1416" s="50">
        <v>590</v>
      </c>
      <c r="I1416" s="50">
        <v>579</v>
      </c>
      <c r="J1416" s="50">
        <v>551</v>
      </c>
      <c r="K1416" s="50">
        <v>525</v>
      </c>
      <c r="L1416" s="50">
        <v>488</v>
      </c>
      <c r="M1416" s="50">
        <v>462</v>
      </c>
      <c r="N1416" s="50">
        <v>555.91182882999487</v>
      </c>
      <c r="O1416" s="306">
        <v>535.48866621926504</v>
      </c>
      <c r="P1416" s="50">
        <v>560.82911202991318</v>
      </c>
      <c r="Q1416" s="50">
        <v>595.72952937841421</v>
      </c>
      <c r="R1416" s="50">
        <v>622.39652332259084</v>
      </c>
      <c r="S1416" s="50">
        <v>637.34994427881941</v>
      </c>
      <c r="T1416" s="50">
        <v>590.53592577280824</v>
      </c>
      <c r="U1416" s="306">
        <v>534.29104290404473</v>
      </c>
      <c r="V1416" s="50">
        <v>558.32332255251151</v>
      </c>
      <c r="W1416" s="50">
        <v>591.7414051535618</v>
      </c>
      <c r="X1416" s="50">
        <v>616.84720184798687</v>
      </c>
      <c r="Y1416" s="50">
        <v>630.254569937518</v>
      </c>
      <c r="Z1416" s="50">
        <v>582.65568053069728</v>
      </c>
      <c r="AA1416" s="8"/>
    </row>
    <row r="1417" spans="1:27" x14ac:dyDescent="0.25">
      <c r="A1417" t="str">
        <f t="shared" si="31"/>
        <v>65. Verzekeringen, herverzekeringen en pensioenfondsen, exclusief verplichte sociale verzekeringen</v>
      </c>
      <c r="B1417">
        <v>65</v>
      </c>
      <c r="C1417" s="41" t="s">
        <v>11</v>
      </c>
      <c r="D1417" s="50">
        <v>744</v>
      </c>
      <c r="E1417" s="50">
        <v>737</v>
      </c>
      <c r="F1417" s="50">
        <v>728</v>
      </c>
      <c r="G1417" s="50">
        <v>665</v>
      </c>
      <c r="H1417" s="50">
        <v>638</v>
      </c>
      <c r="I1417" s="50">
        <v>634</v>
      </c>
      <c r="J1417" s="50">
        <v>644</v>
      </c>
      <c r="K1417" s="50">
        <v>636</v>
      </c>
      <c r="L1417" s="50">
        <v>612</v>
      </c>
      <c r="M1417" s="50">
        <v>652</v>
      </c>
      <c r="N1417" s="50">
        <v>611.27615642148726</v>
      </c>
      <c r="O1417" s="306">
        <v>589.70142907630998</v>
      </c>
      <c r="P1417" s="50">
        <v>575.87428768912832</v>
      </c>
      <c r="Q1417" s="50">
        <v>585.59211927361355</v>
      </c>
      <c r="R1417" s="50">
        <v>589.03375893899351</v>
      </c>
      <c r="S1417" s="50">
        <v>617.23136506703702</v>
      </c>
      <c r="T1417" s="50">
        <v>634.76046247228214</v>
      </c>
      <c r="U1417" s="306">
        <v>588.38255862202664</v>
      </c>
      <c r="V1417" s="50">
        <v>573.30127623261933</v>
      </c>
      <c r="W1417" s="50">
        <v>581.67186016006042</v>
      </c>
      <c r="X1417" s="50">
        <v>583.78190169805521</v>
      </c>
      <c r="Y1417" s="50">
        <v>610.35996321055973</v>
      </c>
      <c r="Z1417" s="50">
        <v>626.29007498868827</v>
      </c>
    </row>
    <row r="1418" spans="1:27" x14ac:dyDescent="0.25">
      <c r="A1418" t="str">
        <f t="shared" si="31"/>
        <v>65. Verzekeringen, herverzekeringen en pensioenfondsen, exclusief verplichte sociale verzekeringen</v>
      </c>
      <c r="B1418">
        <v>65</v>
      </c>
      <c r="C1418" s="41" t="s">
        <v>12</v>
      </c>
      <c r="D1418" s="50">
        <v>919</v>
      </c>
      <c r="E1418" s="50">
        <v>889</v>
      </c>
      <c r="F1418" s="50">
        <v>905</v>
      </c>
      <c r="G1418" s="50">
        <v>847</v>
      </c>
      <c r="H1418" s="50">
        <v>804</v>
      </c>
      <c r="I1418" s="50">
        <v>760</v>
      </c>
      <c r="J1418" s="50">
        <v>731</v>
      </c>
      <c r="K1418" s="50">
        <v>685</v>
      </c>
      <c r="L1418" s="50">
        <v>659</v>
      </c>
      <c r="M1418" s="50">
        <v>657</v>
      </c>
      <c r="N1418" s="50">
        <v>651.228846383676</v>
      </c>
      <c r="O1418" s="306">
        <v>669.41368689319609</v>
      </c>
      <c r="P1418" s="50">
        <v>677.59004070211927</v>
      </c>
      <c r="Q1418" s="50">
        <v>651.9066858659296</v>
      </c>
      <c r="R1418" s="50">
        <v>648.15334196377842</v>
      </c>
      <c r="S1418" s="50">
        <v>607.66976019533797</v>
      </c>
      <c r="T1418" s="50">
        <v>586.22231904390537</v>
      </c>
      <c r="U1418" s="306">
        <v>667.9165395406468</v>
      </c>
      <c r="V1418" s="50">
        <v>674.56256235343517</v>
      </c>
      <c r="W1418" s="50">
        <v>647.54248245140639</v>
      </c>
      <c r="X1418" s="50">
        <v>642.37437128413148</v>
      </c>
      <c r="Y1418" s="50">
        <v>600.90480404655648</v>
      </c>
      <c r="Z1418" s="50">
        <v>578.39963554768929</v>
      </c>
    </row>
    <row r="1419" spans="1:27" x14ac:dyDescent="0.25">
      <c r="A1419" t="str">
        <f t="shared" si="31"/>
        <v>65. Verzekeringen, herverzekeringen en pensioenfondsen, exclusief verplichte sociale verzekeringen</v>
      </c>
      <c r="B1419">
        <v>65</v>
      </c>
      <c r="C1419" s="41" t="s">
        <v>13</v>
      </c>
      <c r="D1419" s="50">
        <v>941</v>
      </c>
      <c r="E1419" s="50">
        <v>929</v>
      </c>
      <c r="F1419" s="50">
        <v>942</v>
      </c>
      <c r="G1419" s="50">
        <v>901</v>
      </c>
      <c r="H1419" s="50">
        <v>913</v>
      </c>
      <c r="I1419" s="50">
        <v>908</v>
      </c>
      <c r="J1419" s="50">
        <v>856</v>
      </c>
      <c r="K1419" s="50">
        <v>815</v>
      </c>
      <c r="L1419" s="50">
        <v>801</v>
      </c>
      <c r="M1419" s="50">
        <v>766</v>
      </c>
      <c r="N1419" s="50">
        <v>766.09283002496863</v>
      </c>
      <c r="O1419" s="306">
        <v>739.24819968384259</v>
      </c>
      <c r="P1419" s="50">
        <v>694.5297917196724</v>
      </c>
      <c r="Q1419" s="50">
        <v>662.85473707894528</v>
      </c>
      <c r="R1419" s="50">
        <v>653.12384305245757</v>
      </c>
      <c r="S1419" s="50">
        <v>647.38673798588286</v>
      </c>
      <c r="T1419" s="50">
        <v>665.46429189588866</v>
      </c>
      <c r="U1419" s="306">
        <v>737.59486706351595</v>
      </c>
      <c r="V1419" s="50">
        <v>691.42662641227116</v>
      </c>
      <c r="W1419" s="50">
        <v>658.41724169868212</v>
      </c>
      <c r="X1419" s="50">
        <v>647.30055511299759</v>
      </c>
      <c r="Y1419" s="50">
        <v>640.17962784044914</v>
      </c>
      <c r="Z1419" s="50">
        <v>656.58418555325522</v>
      </c>
    </row>
    <row r="1420" spans="1:27" x14ac:dyDescent="0.25">
      <c r="A1420" t="str">
        <f t="shared" si="31"/>
        <v>65. Verzekeringen, herverzekeringen en pensioenfondsen, exclusief verplichte sociale verzekeringen</v>
      </c>
      <c r="B1420">
        <v>65</v>
      </c>
      <c r="C1420" s="41" t="s">
        <v>14</v>
      </c>
      <c r="D1420" s="50">
        <v>967</v>
      </c>
      <c r="E1420" s="50">
        <v>990</v>
      </c>
      <c r="F1420" s="50">
        <v>1011</v>
      </c>
      <c r="G1420" s="50">
        <v>975</v>
      </c>
      <c r="H1420" s="50">
        <v>958</v>
      </c>
      <c r="I1420" s="50">
        <v>930</v>
      </c>
      <c r="J1420" s="50">
        <v>906</v>
      </c>
      <c r="K1420" s="50">
        <v>811</v>
      </c>
      <c r="L1420" s="50">
        <v>784</v>
      </c>
      <c r="M1420" s="50">
        <v>823</v>
      </c>
      <c r="N1420" s="50">
        <v>821.02777872297804</v>
      </c>
      <c r="O1420" s="306">
        <v>802.09926119542433</v>
      </c>
      <c r="P1420" s="50">
        <v>808.12576913149826</v>
      </c>
      <c r="Q1420" s="50">
        <v>799.20773855013965</v>
      </c>
      <c r="R1420" s="50">
        <v>761.48076678566611</v>
      </c>
      <c r="S1420" s="50">
        <v>761.57304913369967</v>
      </c>
      <c r="T1420" s="50">
        <v>734.88679626654766</v>
      </c>
      <c r="U1420" s="306">
        <v>800.30536183409822</v>
      </c>
      <c r="V1420" s="50">
        <v>804.51505598328811</v>
      </c>
      <c r="W1420" s="50">
        <v>793.85742505111364</v>
      </c>
      <c r="X1420" s="50">
        <v>754.69136258227718</v>
      </c>
      <c r="Y1420" s="50">
        <v>753.09474624789038</v>
      </c>
      <c r="Z1420" s="50">
        <v>725.08030029055453</v>
      </c>
    </row>
    <row r="1421" spans="1:27" x14ac:dyDescent="0.25">
      <c r="A1421" t="str">
        <f t="shared" si="31"/>
        <v>65. Verzekeringen, herverzekeringen en pensioenfondsen, exclusief verplichte sociale verzekeringen</v>
      </c>
      <c r="B1421">
        <v>65</v>
      </c>
      <c r="C1421" s="41" t="s">
        <v>15</v>
      </c>
      <c r="D1421" s="50">
        <v>981</v>
      </c>
      <c r="E1421" s="50">
        <v>1008</v>
      </c>
      <c r="F1421" s="50">
        <v>1033</v>
      </c>
      <c r="G1421" s="50">
        <v>1012</v>
      </c>
      <c r="H1421" s="50">
        <v>996</v>
      </c>
      <c r="I1421" s="50">
        <v>967</v>
      </c>
      <c r="J1421" s="50">
        <v>961</v>
      </c>
      <c r="K1421" s="50">
        <v>909</v>
      </c>
      <c r="L1421" s="50">
        <v>874</v>
      </c>
      <c r="M1421" s="50">
        <v>875</v>
      </c>
      <c r="N1421" s="50">
        <v>837.1969670978151</v>
      </c>
      <c r="O1421" s="306">
        <v>818.24900799059242</v>
      </c>
      <c r="P1421" s="50">
        <v>785.4489312862429</v>
      </c>
      <c r="Q1421" s="50">
        <v>779.13510882091816</v>
      </c>
      <c r="R1421" s="50">
        <v>796.25130014582282</v>
      </c>
      <c r="S1421" s="50">
        <v>793.7148429162811</v>
      </c>
      <c r="T1421" s="50">
        <v>775.16192264498181</v>
      </c>
      <c r="U1421" s="306">
        <v>816.41898963269955</v>
      </c>
      <c r="V1421" s="50">
        <v>781.9395384518939</v>
      </c>
      <c r="W1421" s="50">
        <v>773.91917197594694</v>
      </c>
      <c r="X1421" s="50">
        <v>789.15187996350642</v>
      </c>
      <c r="Y1421" s="50">
        <v>784.87871767411093</v>
      </c>
      <c r="Z1421" s="50">
        <v>764.81798625398983</v>
      </c>
    </row>
    <row r="1422" spans="1:27" x14ac:dyDescent="0.25">
      <c r="A1422" t="str">
        <f t="shared" si="31"/>
        <v>65. Verzekeringen, herverzekeringen en pensioenfondsen, exclusief verplichte sociale verzekeringen</v>
      </c>
      <c r="B1422">
        <v>65</v>
      </c>
      <c r="C1422" s="41" t="s">
        <v>16</v>
      </c>
      <c r="D1422" s="50">
        <v>881</v>
      </c>
      <c r="E1422" s="50">
        <v>917</v>
      </c>
      <c r="F1422" s="50">
        <v>982</v>
      </c>
      <c r="G1422" s="50">
        <v>934</v>
      </c>
      <c r="H1422" s="50">
        <v>897</v>
      </c>
      <c r="I1422" s="50">
        <v>932</v>
      </c>
      <c r="J1422" s="50">
        <v>967</v>
      </c>
      <c r="K1422" s="50">
        <v>899</v>
      </c>
      <c r="L1422" s="50">
        <v>874</v>
      </c>
      <c r="M1422" s="50">
        <v>884</v>
      </c>
      <c r="N1422" s="50">
        <v>854.09069049249547</v>
      </c>
      <c r="O1422" s="306">
        <v>843.00953821757355</v>
      </c>
      <c r="P1422" s="50">
        <v>850.01977738788048</v>
      </c>
      <c r="Q1422" s="50">
        <v>840.51940767110625</v>
      </c>
      <c r="R1422" s="50">
        <v>816.14120165423628</v>
      </c>
      <c r="S1422" s="50">
        <v>780.53956754520539</v>
      </c>
      <c r="T1422" s="50">
        <v>762.69242420456749</v>
      </c>
      <c r="U1422" s="306">
        <v>841.12414279912321</v>
      </c>
      <c r="V1422" s="50">
        <v>846.22188143691801</v>
      </c>
      <c r="W1422" s="50">
        <v>834.89253230924555</v>
      </c>
      <c r="X1422" s="50">
        <v>808.86444202121231</v>
      </c>
      <c r="Y1422" s="50">
        <v>771.85011762896352</v>
      </c>
      <c r="Z1422" s="50">
        <v>752.51488362705277</v>
      </c>
    </row>
    <row r="1423" spans="1:27" x14ac:dyDescent="0.25">
      <c r="A1423" t="str">
        <f t="shared" si="31"/>
        <v>65. Verzekeringen, herverzekeringen en pensioenfondsen, exclusief verplichte sociale verzekeringen</v>
      </c>
      <c r="B1423">
        <v>65</v>
      </c>
      <c r="C1423" s="41" t="s">
        <v>17</v>
      </c>
      <c r="D1423" s="50">
        <v>194</v>
      </c>
      <c r="E1423" s="50">
        <v>223</v>
      </c>
      <c r="F1423" s="50">
        <v>317</v>
      </c>
      <c r="G1423" s="50">
        <v>377</v>
      </c>
      <c r="H1423" s="50">
        <v>379</v>
      </c>
      <c r="I1423" s="50">
        <v>437</v>
      </c>
      <c r="J1423" s="50">
        <v>455</v>
      </c>
      <c r="K1423" s="50">
        <v>478</v>
      </c>
      <c r="L1423" s="50">
        <v>516</v>
      </c>
      <c r="M1423" s="50">
        <v>561</v>
      </c>
      <c r="N1423" s="50">
        <v>569.9489691138325</v>
      </c>
      <c r="O1423" s="306">
        <v>561.58344847139688</v>
      </c>
      <c r="P1423" s="50">
        <v>524.52983062571786</v>
      </c>
      <c r="Q1423" s="50">
        <v>498.30618017069816</v>
      </c>
      <c r="R1423" s="50">
        <v>474.77303084446044</v>
      </c>
      <c r="S1423" s="50">
        <v>463.3030696886961</v>
      </c>
      <c r="T1423" s="50">
        <v>458.01115856130423</v>
      </c>
      <c r="U1423" s="306">
        <v>560.32746403370686</v>
      </c>
      <c r="V1423" s="50">
        <v>522.18622666156739</v>
      </c>
      <c r="W1423" s="50">
        <v>494.9702586651681</v>
      </c>
      <c r="X1423" s="50">
        <v>470.53992851033632</v>
      </c>
      <c r="Y1423" s="50">
        <v>458.14529295642575</v>
      </c>
      <c r="Z1423" s="50">
        <v>451.89935385041599</v>
      </c>
    </row>
    <row r="1424" spans="1:27" x14ac:dyDescent="0.25">
      <c r="A1424" t="str">
        <f t="shared" si="31"/>
        <v>65. Verzekeringen, herverzekeringen en pensioenfondsen, exclusief verplichte sociale verzekeringen</v>
      </c>
      <c r="B1424">
        <v>65</v>
      </c>
      <c r="C1424" s="41" t="s">
        <v>156</v>
      </c>
      <c r="D1424" s="50">
        <v>3</v>
      </c>
      <c r="E1424" s="50">
        <v>4</v>
      </c>
      <c r="F1424" s="50">
        <v>6</v>
      </c>
      <c r="G1424" s="50">
        <v>7</v>
      </c>
      <c r="H1424" s="50">
        <v>10</v>
      </c>
      <c r="I1424" s="50">
        <v>12</v>
      </c>
      <c r="J1424" s="50">
        <v>10</v>
      </c>
      <c r="K1424" s="50">
        <v>10</v>
      </c>
      <c r="L1424" s="50">
        <v>10</v>
      </c>
      <c r="M1424" s="50">
        <v>12</v>
      </c>
      <c r="N1424" s="50">
        <v>18.2251087835166</v>
      </c>
      <c r="O1424" s="306">
        <v>77.599850729866603</v>
      </c>
      <c r="P1424" s="50">
        <v>99.857577636311376</v>
      </c>
      <c r="Q1424" s="50">
        <v>102.05905328536049</v>
      </c>
      <c r="R1424" s="50">
        <v>95.013698574311789</v>
      </c>
      <c r="S1424" s="50">
        <v>92.075829988962965</v>
      </c>
      <c r="T1424" s="50">
        <v>153.55441978917614</v>
      </c>
      <c r="U1424" s="306">
        <v>77.426298241542625</v>
      </c>
      <c r="V1424" s="50">
        <v>99.411413088301302</v>
      </c>
      <c r="W1424" s="50">
        <v>101.37581674478207</v>
      </c>
      <c r="X1424" s="50">
        <v>94.166551236365294</v>
      </c>
      <c r="Y1424" s="50">
        <v>91.050784819629982</v>
      </c>
      <c r="Z1424" s="50">
        <v>151.50535480745575</v>
      </c>
    </row>
    <row r="1425" spans="1:26" x14ac:dyDescent="0.25">
      <c r="A1425" t="str">
        <f t="shared" si="31"/>
        <v>65. Verzekeringen, herverzekeringen en pensioenfondsen, exclusief verplichte sociale verzekeringen</v>
      </c>
      <c r="B1425">
        <v>65</v>
      </c>
      <c r="C1425" s="41" t="s">
        <v>6</v>
      </c>
      <c r="D1425" s="50">
        <v>1078</v>
      </c>
      <c r="E1425" s="50">
        <v>1144</v>
      </c>
      <c r="F1425" s="50">
        <v>1305</v>
      </c>
      <c r="G1425" s="50">
        <v>1318</v>
      </c>
      <c r="H1425" s="50">
        <v>1286</v>
      </c>
      <c r="I1425" s="50">
        <v>1381</v>
      </c>
      <c r="J1425" s="50">
        <v>1432</v>
      </c>
      <c r="K1425" s="50">
        <v>1387</v>
      </c>
      <c r="L1425" s="50">
        <v>1400</v>
      </c>
      <c r="M1425" s="50">
        <v>1457</v>
      </c>
      <c r="N1425" s="50">
        <v>1442.2647683898444</v>
      </c>
      <c r="O1425" s="306">
        <v>1482.1928374188371</v>
      </c>
      <c r="P1425" s="50">
        <v>1474.4071856499097</v>
      </c>
      <c r="Q1425" s="50">
        <v>1440.884641127165</v>
      </c>
      <c r="R1425" s="50">
        <v>1385.9279310730085</v>
      </c>
      <c r="S1425" s="50">
        <v>1335.9184672228646</v>
      </c>
      <c r="T1425" s="50">
        <v>1374.2580025550478</v>
      </c>
      <c r="U1425" s="306">
        <v>1478.8779050743726</v>
      </c>
      <c r="V1425" s="50">
        <v>1467.8195211867867</v>
      </c>
      <c r="W1425" s="50">
        <v>1431.2386077191957</v>
      </c>
      <c r="X1425" s="50">
        <v>1373.5709217679139</v>
      </c>
      <c r="Y1425" s="50">
        <v>1321.0461954050193</v>
      </c>
      <c r="Z1425" s="50">
        <v>1355.9195922849244</v>
      </c>
    </row>
    <row r="1426" spans="1:26" x14ac:dyDescent="0.25">
      <c r="A1426" t="str">
        <f t="shared" si="31"/>
        <v>65. Verzekeringen, herverzekeringen en pensioenfondsen, exclusief verplichte sociale verzekeringen</v>
      </c>
      <c r="B1426">
        <v>65</v>
      </c>
      <c r="C1426" s="41" t="s">
        <v>157</v>
      </c>
      <c r="D1426" s="207">
        <v>0.97851372588712926</v>
      </c>
      <c r="E1426" s="206"/>
      <c r="F1426" s="206"/>
      <c r="G1426" s="206"/>
      <c r="H1426" s="206"/>
      <c r="I1426" s="206"/>
      <c r="J1426" s="206"/>
      <c r="K1426" s="206"/>
      <c r="L1426" s="206"/>
      <c r="M1426" s="206"/>
      <c r="N1426" s="206"/>
      <c r="O1426" s="308"/>
      <c r="P1426" s="206"/>
      <c r="Q1426" s="206"/>
      <c r="R1426" s="206"/>
      <c r="S1426" s="206"/>
      <c r="T1426" s="206"/>
      <c r="U1426" s="308"/>
      <c r="V1426" s="206"/>
      <c r="W1426" s="206"/>
      <c r="X1426" s="206"/>
      <c r="Y1426" s="206"/>
      <c r="Z1426" s="206"/>
    </row>
    <row r="1427" spans="1:26" x14ac:dyDescent="0.25">
      <c r="A1427" t="str">
        <f t="shared" si="31"/>
        <v>65. Verzekeringen, herverzekeringen en pensioenfondsen, exclusief verplichte sociale verzekeringen</v>
      </c>
      <c r="B1427">
        <v>65</v>
      </c>
      <c r="C1427" s="41" t="s">
        <v>158</v>
      </c>
      <c r="D1427" s="206"/>
      <c r="E1427" s="207">
        <v>-1.9663324849862551E-2</v>
      </c>
      <c r="F1427" s="207">
        <v>-2.9193321558280361E-2</v>
      </c>
      <c r="G1427" s="207">
        <v>9.9419163243475439E-3</v>
      </c>
      <c r="H1427" s="207">
        <v>3.1641437434576369E-4</v>
      </c>
      <c r="I1427" s="207">
        <v>-8.3704701788649971E-3</v>
      </c>
      <c r="J1427" s="207">
        <v>-4.5447899489973742E-3</v>
      </c>
      <c r="K1427" s="207">
        <v>1.645351566322989E-2</v>
      </c>
      <c r="L1427" s="207">
        <v>2.2759235289969149E-3</v>
      </c>
      <c r="M1427" s="207">
        <v>-1.6072509763057741E-2</v>
      </c>
      <c r="N1427" s="207">
        <v>-1.4237412946162764E-2</v>
      </c>
      <c r="O1427" s="307">
        <v>-6.1308153814981226E-3</v>
      </c>
      <c r="P1427" s="207">
        <v>-6.1308153814980115E-3</v>
      </c>
      <c r="Q1427" s="207">
        <v>-6.130815381498067E-3</v>
      </c>
      <c r="R1427" s="207">
        <v>-6.1308153814981226E-3</v>
      </c>
      <c r="S1427" s="207">
        <v>-6.1308153814982336E-3</v>
      </c>
      <c r="T1427" s="207">
        <v>-6.1308153814980115E-3</v>
      </c>
      <c r="U1427" s="307">
        <v>-5.0228781438652059E-3</v>
      </c>
      <c r="V1427" s="207">
        <v>-5.022878143865428E-3</v>
      </c>
      <c r="W1427" s="207">
        <v>-5.022878143865428E-3</v>
      </c>
      <c r="X1427" s="207">
        <v>-5.022878143865539E-3</v>
      </c>
      <c r="Y1427" s="207">
        <v>-5.0228781438652614E-3</v>
      </c>
      <c r="Z1427" s="207">
        <v>-5.022878143865428E-3</v>
      </c>
    </row>
    <row r="1428" spans="1:26" x14ac:dyDescent="0.25">
      <c r="A1428" t="str">
        <f t="shared" si="31"/>
        <v>65. Verzekeringen, herverzekeringen en pensioenfondsen, exclusief verplichte sociale verzekeringen</v>
      </c>
      <c r="B1428">
        <v>65</v>
      </c>
      <c r="C1428" s="41" t="s">
        <v>159</v>
      </c>
      <c r="D1428" s="208"/>
      <c r="E1428" s="50">
        <v>1.4606733503002749</v>
      </c>
      <c r="F1428" s="50">
        <v>1.4416133568834393</v>
      </c>
      <c r="G1428" s="50">
        <v>0.75994191632434749</v>
      </c>
      <c r="H1428" s="50">
        <v>0</v>
      </c>
      <c r="I1428" s="50">
        <v>2.2248885894634052</v>
      </c>
      <c r="J1428" s="50">
        <v>0.74545521005100257</v>
      </c>
      <c r="K1428" s="50">
        <v>0</v>
      </c>
      <c r="L1428" s="50">
        <v>0</v>
      </c>
      <c r="M1428" s="50">
        <v>0</v>
      </c>
      <c r="N1428" s="50">
        <v>0</v>
      </c>
      <c r="O1428" s="306">
        <v>0.66152348195590771</v>
      </c>
      <c r="P1428" s="50">
        <v>0.63722034440397524</v>
      </c>
      <c r="Q1428" s="50">
        <v>0.66737494640669925</v>
      </c>
      <c r="R1428" s="50">
        <v>0.70890571515232204</v>
      </c>
      <c r="S1428" s="50">
        <v>0.74063888176684922</v>
      </c>
      <c r="T1428" s="50">
        <v>0.75843314082936331</v>
      </c>
      <c r="U1428" s="306">
        <v>0.6625087714589315</v>
      </c>
      <c r="V1428" s="50">
        <v>0.63674216679443829</v>
      </c>
      <c r="W1428" s="50">
        <v>0.66538267278757879</v>
      </c>
      <c r="X1428" s="50">
        <v>0.70520872379126331</v>
      </c>
      <c r="Y1428" s="50">
        <v>0.73512859536429276</v>
      </c>
      <c r="Z1428" s="50">
        <v>0.75110684677187189</v>
      </c>
    </row>
    <row r="1429" spans="1:26" x14ac:dyDescent="0.25">
      <c r="A1429" t="str">
        <f t="shared" si="31"/>
        <v>65. Verzekeringen, herverzekeringen en pensioenfondsen, exclusief verplichte sociale verzekeringen</v>
      </c>
      <c r="B1429">
        <v>65</v>
      </c>
      <c r="C1429" s="41" t="s">
        <v>160</v>
      </c>
      <c r="D1429" s="208"/>
      <c r="E1429" s="50">
        <v>50.864403255433238</v>
      </c>
      <c r="F1429" s="50">
        <v>46.484952549221113</v>
      </c>
      <c r="G1429" s="50">
        <v>51.59464147752238</v>
      </c>
      <c r="H1429" s="50">
        <v>41.3947770318808</v>
      </c>
      <c r="I1429" s="50">
        <v>36.828424060774054</v>
      </c>
      <c r="J1429" s="50">
        <v>36.783735880060256</v>
      </c>
      <c r="K1429" s="50">
        <v>39.855175192244509</v>
      </c>
      <c r="L1429" s="50">
        <v>30.832420957490864</v>
      </c>
      <c r="M1429" s="50">
        <v>28.049379324117044</v>
      </c>
      <c r="N1429" s="50">
        <v>24.74542793399975</v>
      </c>
      <c r="O1429" s="306">
        <v>38.38462028611422</v>
      </c>
      <c r="P1429" s="50">
        <v>36.97444100731682</v>
      </c>
      <c r="Q1429" s="50">
        <v>38.72414903632162</v>
      </c>
      <c r="R1429" s="50">
        <v>41.133954329669308</v>
      </c>
      <c r="S1429" s="50">
        <v>42.975257902708321</v>
      </c>
      <c r="T1429" s="50">
        <v>44.007762259723549</v>
      </c>
      <c r="U1429" s="306">
        <v>38.538106495363046</v>
      </c>
      <c r="V1429" s="50">
        <v>37.039264219814818</v>
      </c>
      <c r="W1429" s="50">
        <v>38.705281210977255</v>
      </c>
      <c r="X1429" s="50">
        <v>41.021960870161038</v>
      </c>
      <c r="Y1429" s="50">
        <v>42.762398501605269</v>
      </c>
      <c r="Z1429" s="50">
        <v>43.691852692828974</v>
      </c>
    </row>
    <row r="1430" spans="1:26" x14ac:dyDescent="0.25">
      <c r="A1430" t="str">
        <f t="shared" si="31"/>
        <v>65. Verzekeringen, herverzekeringen en pensioenfondsen, exclusief verplichte sociale verzekeringen</v>
      </c>
      <c r="B1430">
        <v>65</v>
      </c>
      <c r="C1430" s="41" t="s">
        <v>161</v>
      </c>
      <c r="D1430" s="208"/>
      <c r="E1430" s="50">
        <v>88.560038947050145</v>
      </c>
      <c r="F1430" s="50">
        <v>91.566756605001629</v>
      </c>
      <c r="G1430" s="50">
        <v>119.8221966997131</v>
      </c>
      <c r="H1430" s="50">
        <v>106.2106257643282</v>
      </c>
      <c r="I1430" s="50">
        <v>99.141408997055962</v>
      </c>
      <c r="J1430" s="50">
        <v>99.508078699356744</v>
      </c>
      <c r="K1430" s="50">
        <v>106.26601002505841</v>
      </c>
      <c r="L1430" s="50">
        <v>93.808407075363746</v>
      </c>
      <c r="M1430" s="50">
        <v>78.243112463529727</v>
      </c>
      <c r="N1430" s="50">
        <v>74.922236774796318</v>
      </c>
      <c r="O1430" s="306">
        <v>94.658409896616305</v>
      </c>
      <c r="P1430" s="50">
        <v>91.180836660118615</v>
      </c>
      <c r="Q1430" s="50">
        <v>95.495704921791912</v>
      </c>
      <c r="R1430" s="50">
        <v>101.43840633523435</v>
      </c>
      <c r="S1430" s="50">
        <v>105.97915382893513</v>
      </c>
      <c r="T1430" s="50">
        <v>108.52536165691117</v>
      </c>
      <c r="U1430" s="306">
        <v>95.274325312617677</v>
      </c>
      <c r="V1430" s="50">
        <v>91.56887116504376</v>
      </c>
      <c r="W1430" s="50">
        <v>95.687616459690176</v>
      </c>
      <c r="X1430" s="50">
        <v>101.4149370669119</v>
      </c>
      <c r="Y1430" s="50">
        <v>105.71766587649921</v>
      </c>
      <c r="Z1430" s="50">
        <v>108.0154726197671</v>
      </c>
    </row>
    <row r="1431" spans="1:26" x14ac:dyDescent="0.25">
      <c r="A1431" t="str">
        <f t="shared" si="31"/>
        <v>65. Verzekeringen, herverzekeringen en pensioenfondsen, exclusief verplichte sociale verzekeringen</v>
      </c>
      <c r="B1431">
        <v>65</v>
      </c>
      <c r="C1431" s="41" t="s">
        <v>162</v>
      </c>
      <c r="D1431" s="208"/>
      <c r="E1431" s="50">
        <v>62.383804492094797</v>
      </c>
      <c r="F1431" s="50">
        <v>54.77325252088783</v>
      </c>
      <c r="G1431" s="50">
        <v>82.594832873541364</v>
      </c>
      <c r="H1431" s="50">
        <v>69.046244308887566</v>
      </c>
      <c r="I1431" s="50">
        <v>60.700630616059449</v>
      </c>
      <c r="J1431" s="50">
        <v>62.745543664766934</v>
      </c>
      <c r="K1431" s="50">
        <v>77.258129823911432</v>
      </c>
      <c r="L1431" s="50">
        <v>67.28145290574534</v>
      </c>
      <c r="M1431" s="50">
        <v>53.513288979847687</v>
      </c>
      <c r="N1431" s="50">
        <v>58.207372691381359</v>
      </c>
      <c r="O1431" s="306">
        <v>59.527116816598465</v>
      </c>
      <c r="P1431" s="50">
        <v>57.426132995340019</v>
      </c>
      <c r="Q1431" s="50">
        <v>56.079622335717843</v>
      </c>
      <c r="R1431" s="50">
        <v>57.025961383718915</v>
      </c>
      <c r="S1431" s="50">
        <v>57.361114136283355</v>
      </c>
      <c r="T1431" s="50">
        <v>60.107045212278379</v>
      </c>
      <c r="U1431" s="306">
        <v>60.204372432774953</v>
      </c>
      <c r="V1431" s="50">
        <v>57.949590083151286</v>
      </c>
      <c r="W1431" s="50">
        <v>56.464239914986592</v>
      </c>
      <c r="X1431" s="50">
        <v>57.288655765258923</v>
      </c>
      <c r="Y1431" s="50">
        <v>57.496473009997928</v>
      </c>
      <c r="Z1431" s="50">
        <v>60.114136887495299</v>
      </c>
    </row>
    <row r="1432" spans="1:26" x14ac:dyDescent="0.25">
      <c r="A1432" t="str">
        <f t="shared" si="31"/>
        <v>65. Verzekeringen, herverzekeringen en pensioenfondsen, exclusief verplichte sociale verzekeringen</v>
      </c>
      <c r="B1432">
        <v>65</v>
      </c>
      <c r="C1432" s="41" t="s">
        <v>163</v>
      </c>
      <c r="D1432" s="208"/>
      <c r="E1432" s="50">
        <v>51.982563771422235</v>
      </c>
      <c r="F1432" s="50">
        <v>41.813468609344277</v>
      </c>
      <c r="G1432" s="50">
        <v>77.983407259544919</v>
      </c>
      <c r="H1432" s="50">
        <v>64.832775482419819</v>
      </c>
      <c r="I1432" s="50">
        <v>54.557127921775262</v>
      </c>
      <c r="J1432" s="50">
        <v>54.478931428118791</v>
      </c>
      <c r="K1432" s="50">
        <v>67.749891499847124</v>
      </c>
      <c r="L1432" s="50">
        <v>53.774909822243686</v>
      </c>
      <c r="M1432" s="50">
        <v>39.642200815074069</v>
      </c>
      <c r="N1432" s="50">
        <v>40.727549254380826</v>
      </c>
      <c r="O1432" s="306">
        <v>45.649044574295779</v>
      </c>
      <c r="P1432" s="50">
        <v>46.923743322063658</v>
      </c>
      <c r="Q1432" s="50">
        <v>47.49687938867276</v>
      </c>
      <c r="R1432" s="50">
        <v>45.69655893873378</v>
      </c>
      <c r="S1432" s="50">
        <v>45.433461620420175</v>
      </c>
      <c r="T1432" s="50">
        <v>42.595692932904434</v>
      </c>
      <c r="U1432" s="306">
        <v>46.370565263424979</v>
      </c>
      <c r="V1432" s="50">
        <v>47.558807720632302</v>
      </c>
      <c r="W1432" s="50">
        <v>48.032035889645329</v>
      </c>
      <c r="X1432" s="50">
        <v>46.108078765390651</v>
      </c>
      <c r="Y1432" s="50">
        <v>45.74008487583643</v>
      </c>
      <c r="Z1432" s="50">
        <v>42.7872561049452</v>
      </c>
    </row>
    <row r="1433" spans="1:26" x14ac:dyDescent="0.25">
      <c r="A1433" t="str">
        <f t="shared" si="31"/>
        <v>65. Verzekeringen, herverzekeringen en pensioenfondsen, exclusief verplichte sociale verzekeringen</v>
      </c>
      <c r="B1433">
        <v>65</v>
      </c>
      <c r="C1433" s="41" t="s">
        <v>164</v>
      </c>
      <c r="D1433" s="208"/>
      <c r="E1433" s="50">
        <v>39.160063796567421</v>
      </c>
      <c r="F1433" s="50">
        <v>29.807312406457044</v>
      </c>
      <c r="G1433" s="50">
        <v>67.089816353339188</v>
      </c>
      <c r="H1433" s="50">
        <v>55.497194010945002</v>
      </c>
      <c r="I1433" s="50">
        <v>48.305209732544313</v>
      </c>
      <c r="J1433" s="50">
        <v>51.514386254579861</v>
      </c>
      <c r="K1433" s="50">
        <v>66.538772769177072</v>
      </c>
      <c r="L1433" s="50">
        <v>51.797014521440445</v>
      </c>
      <c r="M1433" s="50">
        <v>36.210154787878693</v>
      </c>
      <c r="N1433" s="50">
        <v>36.033622448277228</v>
      </c>
      <c r="O1433" s="306">
        <v>42.248395561900175</v>
      </c>
      <c r="P1433" s="50">
        <v>40.767971105600466</v>
      </c>
      <c r="Q1433" s="50">
        <v>38.301845703399344</v>
      </c>
      <c r="R1433" s="50">
        <v>36.555033586827705</v>
      </c>
      <c r="S1433" s="50">
        <v>36.018395409456119</v>
      </c>
      <c r="T1433" s="50">
        <v>35.702006226927395</v>
      </c>
      <c r="U1433" s="306">
        <v>43.097178335768419</v>
      </c>
      <c r="V1433" s="50">
        <v>41.494002135939027</v>
      </c>
      <c r="W1433" s="50">
        <v>38.896770021482986</v>
      </c>
      <c r="X1433" s="50">
        <v>37.039800103478115</v>
      </c>
      <c r="Y1433" s="50">
        <v>36.414421813133934</v>
      </c>
      <c r="Z1433" s="50">
        <v>36.013828228971114</v>
      </c>
    </row>
    <row r="1434" spans="1:26" x14ac:dyDescent="0.25">
      <c r="A1434" t="str">
        <f t="shared" si="31"/>
        <v>65. Verzekeringen, herverzekeringen en pensioenfondsen, exclusief verplichte sociale verzekeringen</v>
      </c>
      <c r="B1434">
        <v>65</v>
      </c>
      <c r="C1434" s="41" t="s">
        <v>165</v>
      </c>
      <c r="D1434" s="208"/>
      <c r="E1434" s="50">
        <v>25.437427307623015</v>
      </c>
      <c r="F1434" s="50">
        <v>16.607757275777832</v>
      </c>
      <c r="G1434" s="50">
        <v>56.525768535509933</v>
      </c>
      <c r="H1434" s="50">
        <v>45.128117124091666</v>
      </c>
      <c r="I1434" s="50">
        <v>36.019232500464931</v>
      </c>
      <c r="J1434" s="50">
        <v>38.524360928424471</v>
      </c>
      <c r="K1434" s="50">
        <v>56.554648756884966</v>
      </c>
      <c r="L1434" s="50">
        <v>39.126498321999868</v>
      </c>
      <c r="M1434" s="50">
        <v>23.438718168878594</v>
      </c>
      <c r="N1434" s="50">
        <v>26.114959492788088</v>
      </c>
      <c r="O1434" s="306">
        <v>32.708119900636007</v>
      </c>
      <c r="P1434" s="50">
        <v>31.954045267746711</v>
      </c>
      <c r="Q1434" s="50">
        <v>32.194129402855751</v>
      </c>
      <c r="R1434" s="50">
        <v>31.838852734889233</v>
      </c>
      <c r="S1434" s="50">
        <v>30.335884932898779</v>
      </c>
      <c r="T1434" s="50">
        <v>30.339561278794196</v>
      </c>
      <c r="U1434" s="306">
        <v>33.617767149814235</v>
      </c>
      <c r="V1434" s="50">
        <v>32.769267983518745</v>
      </c>
      <c r="W1434" s="50">
        <v>32.941637934142726</v>
      </c>
      <c r="X1434" s="50">
        <v>32.505251048909876</v>
      </c>
      <c r="Y1434" s="50">
        <v>30.901559185645283</v>
      </c>
      <c r="Z1434" s="50">
        <v>30.836184203765143</v>
      </c>
    </row>
    <row r="1435" spans="1:26" x14ac:dyDescent="0.25">
      <c r="A1435" t="str">
        <f t="shared" si="31"/>
        <v>65. Verzekeringen, herverzekeringen en pensioenfondsen, exclusief verplichte sociale verzekeringen</v>
      </c>
      <c r="B1435">
        <v>65</v>
      </c>
      <c r="C1435" s="41" t="s">
        <v>166</v>
      </c>
      <c r="D1435" s="206"/>
      <c r="E1435" s="50">
        <v>21.97387149379998</v>
      </c>
      <c r="F1435" s="50">
        <v>12.972420265672625</v>
      </c>
      <c r="G1435" s="50">
        <v>53.720857612159207</v>
      </c>
      <c r="H1435" s="50">
        <v>42.887750887687375</v>
      </c>
      <c r="I1435" s="50">
        <v>33.557546664978986</v>
      </c>
      <c r="J1435" s="50">
        <v>36.279902285328859</v>
      </c>
      <c r="K1435" s="50">
        <v>56.234166001727893</v>
      </c>
      <c r="L1435" s="50">
        <v>40.303887059629105</v>
      </c>
      <c r="M1435" s="50">
        <v>22.715501525093888</v>
      </c>
      <c r="N1435" s="50">
        <v>24.347201516221496</v>
      </c>
      <c r="O1435" s="306">
        <v>30.08213691370544</v>
      </c>
      <c r="P1435" s="50">
        <v>29.401299401746211</v>
      </c>
      <c r="Q1435" s="50">
        <v>28.222728005792934</v>
      </c>
      <c r="R1435" s="50">
        <v>27.995859921799298</v>
      </c>
      <c r="S1435" s="50">
        <v>28.610878407427339</v>
      </c>
      <c r="T1435" s="50">
        <v>28.519738500507717</v>
      </c>
      <c r="U1435" s="306">
        <v>31.009698608786451</v>
      </c>
      <c r="V1435" s="50">
        <v>30.240084235806691</v>
      </c>
      <c r="W1435" s="50">
        <v>28.962968537430992</v>
      </c>
      <c r="X1435" s="50">
        <v>28.665894901326737</v>
      </c>
      <c r="Y1435" s="50">
        <v>29.230113003223977</v>
      </c>
      <c r="Z1435" s="50">
        <v>29.071835465310709</v>
      </c>
    </row>
    <row r="1436" spans="1:26" x14ac:dyDescent="0.25">
      <c r="A1436" t="str">
        <f t="shared" si="31"/>
        <v>65. Verzekeringen, herverzekeringen en pensioenfondsen, exclusief verplichte sociale verzekeringen</v>
      </c>
      <c r="B1436">
        <v>65</v>
      </c>
      <c r="C1436" s="41" t="s">
        <v>167</v>
      </c>
      <c r="D1436" s="206"/>
      <c r="E1436" s="50">
        <v>36.65183875052125</v>
      </c>
      <c r="F1436" s="50">
        <v>29.410523250194704</v>
      </c>
      <c r="G1436" s="50">
        <v>69.926042239444186</v>
      </c>
      <c r="H1436" s="50">
        <v>57.517849866723672</v>
      </c>
      <c r="I1436" s="50">
        <v>47.447170048758316</v>
      </c>
      <c r="J1436" s="50">
        <v>52.864042876625419</v>
      </c>
      <c r="K1436" s="50">
        <v>75.154642065325021</v>
      </c>
      <c r="L1436" s="50">
        <v>57.124068783762198</v>
      </c>
      <c r="M1436" s="50">
        <v>39.498993348359541</v>
      </c>
      <c r="N1436" s="50">
        <v>41.573152496832911</v>
      </c>
      <c r="O1436" s="306">
        <v>47.090333450429107</v>
      </c>
      <c r="P1436" s="50">
        <v>46.479373558874642</v>
      </c>
      <c r="Q1436" s="50">
        <v>46.86588345035539</v>
      </c>
      <c r="R1436" s="50">
        <v>46.342080085156169</v>
      </c>
      <c r="S1436" s="50">
        <v>44.997986462503775</v>
      </c>
      <c r="T1436" s="50">
        <v>43.035088563912275</v>
      </c>
      <c r="U1436" s="306">
        <v>48.036612330741356</v>
      </c>
      <c r="V1436" s="50">
        <v>47.307334946327309</v>
      </c>
      <c r="W1436" s="50">
        <v>47.594046998610644</v>
      </c>
      <c r="X1436" s="50">
        <v>46.956850553240322</v>
      </c>
      <c r="Y1436" s="50">
        <v>45.49295298733356</v>
      </c>
      <c r="Z1436" s="50">
        <v>43.411156790152681</v>
      </c>
    </row>
    <row r="1437" spans="1:26" x14ac:dyDescent="0.25">
      <c r="A1437" t="str">
        <f t="shared" si="31"/>
        <v>65. Verzekeringen, herverzekeringen en pensioenfondsen, exclusief verplichte sociale verzekeringen</v>
      </c>
      <c r="B1437">
        <v>65</v>
      </c>
      <c r="C1437" s="41" t="s">
        <v>168</v>
      </c>
      <c r="D1437" s="206"/>
      <c r="E1437" s="50">
        <v>36.528710902081762</v>
      </c>
      <c r="F1437" s="50">
        <v>39.8639990389931</v>
      </c>
      <c r="G1437" s="50">
        <v>69.073528235523156</v>
      </c>
      <c r="H1437" s="50">
        <v>78.518567925077178</v>
      </c>
      <c r="I1437" s="50">
        <v>75.642782806333784</v>
      </c>
      <c r="J1437" s="50">
        <v>88.890545443480818</v>
      </c>
      <c r="K1437" s="50">
        <v>102.10616996153543</v>
      </c>
      <c r="L1437" s="50">
        <v>100.49069171063648</v>
      </c>
      <c r="M1437" s="50">
        <v>99.011699891359271</v>
      </c>
      <c r="N1437" s="50">
        <v>108.67593047523263</v>
      </c>
      <c r="O1437" s="306">
        <v>115.02985591224798</v>
      </c>
      <c r="P1437" s="50">
        <v>113.3414860997252</v>
      </c>
      <c r="Q1437" s="50">
        <v>105.86314583981905</v>
      </c>
      <c r="R1437" s="50">
        <v>100.57056194757304</v>
      </c>
      <c r="S1437" s="50">
        <v>95.820987998228972</v>
      </c>
      <c r="T1437" s="50">
        <v>93.50606499535381</v>
      </c>
      <c r="U1437" s="306">
        <v>115.66132359867969</v>
      </c>
      <c r="V1437" s="50">
        <v>113.70880491212239</v>
      </c>
      <c r="W1437" s="50">
        <v>105.96869792497912</v>
      </c>
      <c r="X1437" s="50">
        <v>100.44568612555928</v>
      </c>
      <c r="Y1437" s="50">
        <v>95.487971532174072</v>
      </c>
      <c r="Z1437" s="50">
        <v>92.972693794383702</v>
      </c>
    </row>
    <row r="1438" spans="1:26" x14ac:dyDescent="0.25">
      <c r="A1438" t="str">
        <f t="shared" si="31"/>
        <v>65. Verzekeringen, herverzekeringen en pensioenfondsen, exclusief verplichte sociale verzekeringen</v>
      </c>
      <c r="B1438">
        <v>65</v>
      </c>
      <c r="C1438" s="41" t="s">
        <v>169</v>
      </c>
      <c r="D1438" s="206"/>
      <c r="E1438" s="50">
        <v>1.2408509295539891</v>
      </c>
      <c r="F1438" s="50">
        <v>1.6163479192383143</v>
      </c>
      <c r="G1438" s="50">
        <v>2.6593333061532389</v>
      </c>
      <c r="H1438" s="50">
        <v>3.035177010195433</v>
      </c>
      <c r="I1438" s="50">
        <v>4.2490983118899397</v>
      </c>
      <c r="J1438" s="50">
        <v>5.1448261370263388</v>
      </c>
      <c r="K1438" s="50">
        <v>4.4973381703108881</v>
      </c>
      <c r="L1438" s="50">
        <v>4.3555622489685586</v>
      </c>
      <c r="M1438" s="50">
        <v>4.1720779160480124</v>
      </c>
      <c r="N1438" s="50">
        <v>5.0285146610603544</v>
      </c>
      <c r="O1438" s="306">
        <v>7.7848458489246255</v>
      </c>
      <c r="P1438" s="50">
        <v>33.146736351880854</v>
      </c>
      <c r="Q1438" s="50">
        <v>42.654112959193526</v>
      </c>
      <c r="R1438" s="50">
        <v>43.59447215109634</v>
      </c>
      <c r="S1438" s="50">
        <v>40.585052507680295</v>
      </c>
      <c r="T1438" s="50">
        <v>39.330143451553091</v>
      </c>
      <c r="U1438" s="306">
        <v>7.8050381256057939</v>
      </c>
      <c r="V1438" s="50">
        <v>33.158386974695468</v>
      </c>
      <c r="W1438" s="50">
        <v>42.573675608251897</v>
      </c>
      <c r="X1438" s="50">
        <v>43.414946056348136</v>
      </c>
      <c r="Y1438" s="50">
        <v>40.327524586375979</v>
      </c>
      <c r="Z1438" s="50">
        <v>38.99317448937704</v>
      </c>
    </row>
    <row r="1439" spans="1:26" x14ac:dyDescent="0.25">
      <c r="A1439" t="str">
        <f t="shared" si="31"/>
        <v>65. Verzekeringen, herverzekeringen en pensioenfondsen, exclusief verplichte sociale verzekeringen</v>
      </c>
      <c r="B1439">
        <v>65</v>
      </c>
      <c r="C1439" s="41" t="s">
        <v>26</v>
      </c>
      <c r="D1439" s="208"/>
      <c r="E1439" s="50">
        <v>74.421400582157005</v>
      </c>
      <c r="F1439" s="50">
        <v>70.890870208426108</v>
      </c>
      <c r="G1439" s="50">
        <v>141.65890378112059</v>
      </c>
      <c r="H1439" s="50">
        <v>139.0715948019963</v>
      </c>
      <c r="I1439" s="50">
        <v>127.33905116698203</v>
      </c>
      <c r="J1439" s="50">
        <v>146.89941445713256</v>
      </c>
      <c r="K1439" s="50">
        <v>181.75815019717132</v>
      </c>
      <c r="L1439" s="50">
        <v>161.97032274336726</v>
      </c>
      <c r="M1439" s="50">
        <v>142.68277115576683</v>
      </c>
      <c r="N1439" s="50">
        <v>155.27759763312588</v>
      </c>
      <c r="O1439" s="306">
        <v>169.9050352116017</v>
      </c>
      <c r="P1439" s="50">
        <v>192.96759601048069</v>
      </c>
      <c r="Q1439" s="50">
        <v>195.38314224936798</v>
      </c>
      <c r="R1439" s="50">
        <v>190.50711418382554</v>
      </c>
      <c r="S1439" s="50">
        <v>181.40402696841306</v>
      </c>
      <c r="T1439" s="50">
        <v>175.87129701081918</v>
      </c>
      <c r="U1439" s="306">
        <v>171.50297405502684</v>
      </c>
      <c r="V1439" s="50">
        <v>194.17452683314517</v>
      </c>
      <c r="W1439" s="50">
        <v>196.13642053184168</v>
      </c>
      <c r="X1439" s="50">
        <v>190.81748273514773</v>
      </c>
      <c r="Y1439" s="50">
        <v>181.3084491058836</v>
      </c>
      <c r="Z1439" s="50">
        <v>175.37702507391344</v>
      </c>
    </row>
    <row r="1440" spans="1:26" x14ac:dyDescent="0.25">
      <c r="A1440" t="str">
        <f t="shared" si="31"/>
        <v>65. Verzekeringen, herverzekeringen en pensioenfondsen, exclusief verplichte sociale verzekeringen</v>
      </c>
      <c r="B1440">
        <v>65</v>
      </c>
      <c r="C1440" s="41" t="s">
        <v>19</v>
      </c>
      <c r="D1440" s="208"/>
      <c r="E1440" s="50">
        <v>416.24424699644811</v>
      </c>
      <c r="F1440" s="50">
        <v>366.35840379767194</v>
      </c>
      <c r="G1440" s="50">
        <v>651.75036650877496</v>
      </c>
      <c r="H1440" s="50">
        <v>564.06907941223676</v>
      </c>
      <c r="I1440" s="50">
        <v>498.67352025009842</v>
      </c>
      <c r="J1440" s="50">
        <v>527.4798088078195</v>
      </c>
      <c r="K1440" s="50">
        <v>652.21494426602271</v>
      </c>
      <c r="L1440" s="50">
        <v>538.89491340728023</v>
      </c>
      <c r="M1440" s="50">
        <v>424.49512722018653</v>
      </c>
      <c r="N1440" s="50">
        <v>440.37596774497098</v>
      </c>
      <c r="O1440" s="306">
        <v>513.82440264342404</v>
      </c>
      <c r="P1440" s="50">
        <v>528.23328611481713</v>
      </c>
      <c r="Q1440" s="50">
        <v>532.56557599032681</v>
      </c>
      <c r="R1440" s="50">
        <v>532.90064712985054</v>
      </c>
      <c r="S1440" s="50">
        <v>528.85881208830915</v>
      </c>
      <c r="T1440" s="50">
        <v>526.42689821969543</v>
      </c>
      <c r="U1440" s="306">
        <v>520.27749642503557</v>
      </c>
      <c r="V1440" s="50">
        <v>533.43115654384633</v>
      </c>
      <c r="W1440" s="50">
        <v>536.49235317298519</v>
      </c>
      <c r="X1440" s="50">
        <v>535.5672699803763</v>
      </c>
      <c r="Y1440" s="50">
        <v>530.30629396718996</v>
      </c>
      <c r="Z1440" s="50">
        <v>526.65869812376877</v>
      </c>
    </row>
    <row r="1441" spans="1:26" x14ac:dyDescent="0.25">
      <c r="A1441" t="str">
        <f t="shared" si="31"/>
        <v>65. Verzekeringen, herverzekeringen en pensioenfondsen, exclusief verplichte sociale verzekeringen</v>
      </c>
      <c r="B1441">
        <v>65</v>
      </c>
      <c r="C1441" s="41" t="s">
        <v>20</v>
      </c>
      <c r="D1441" s="208"/>
      <c r="E1441" s="207">
        <v>0.1787926226468472</v>
      </c>
      <c r="F1441" s="207">
        <v>0.19350141684637559</v>
      </c>
      <c r="G1441" s="207">
        <v>0.21735147544288083</v>
      </c>
      <c r="H1441" s="207">
        <v>0.24655064402202245</v>
      </c>
      <c r="I1441" s="207">
        <v>0.25535555026687201</v>
      </c>
      <c r="J1441" s="207">
        <v>0.27849296220294467</v>
      </c>
      <c r="K1441" s="207">
        <v>0.27867829738509725</v>
      </c>
      <c r="L1441" s="207">
        <v>0.30056012538562427</v>
      </c>
      <c r="M1441" s="207">
        <v>0.33612346056862269</v>
      </c>
      <c r="N1441" s="207">
        <v>0.35260234210384911</v>
      </c>
      <c r="O1441" s="307">
        <v>0.33066750885615254</v>
      </c>
      <c r="P1441" s="207">
        <v>0.36530752809950173</v>
      </c>
      <c r="Q1441" s="207">
        <v>0.36687151978616955</v>
      </c>
      <c r="R1441" s="207">
        <v>0.3574908666556848</v>
      </c>
      <c r="S1441" s="207">
        <v>0.34301031356951678</v>
      </c>
      <c r="T1441" s="207">
        <v>0.33408493677962148</v>
      </c>
      <c r="U1441" s="307">
        <v>0.32963750158995764</v>
      </c>
      <c r="V1441" s="207">
        <v>0.36401047155029581</v>
      </c>
      <c r="W1441" s="207">
        <v>0.36559033762891296</v>
      </c>
      <c r="X1441" s="207">
        <v>0.35629041099195524</v>
      </c>
      <c r="Y1441" s="207">
        <v>0.34189382846944139</v>
      </c>
      <c r="Z1441" s="207">
        <v>0.33299938973513071</v>
      </c>
    </row>
    <row r="1442" spans="1:26" x14ac:dyDescent="0.25">
      <c r="A1442" t="str">
        <f t="shared" si="31"/>
        <v>65. Verzekeringen, herverzekeringen en pensioenfondsen, exclusief verplichte sociale verzekeringen</v>
      </c>
      <c r="B1442">
        <v>65</v>
      </c>
      <c r="C1442" s="41" t="s">
        <v>29</v>
      </c>
      <c r="D1442" s="208"/>
      <c r="E1442" s="50">
        <v>416.24424699644811</v>
      </c>
      <c r="F1442" s="50">
        <v>366.35840379767194</v>
      </c>
      <c r="G1442" s="50">
        <v>372.75036650877496</v>
      </c>
      <c r="H1442" s="50">
        <v>421.06907941223676</v>
      </c>
      <c r="I1442" s="50">
        <v>468.67352025009842</v>
      </c>
      <c r="J1442" s="50">
        <v>449.4798088078195</v>
      </c>
      <c r="K1442" s="50">
        <v>314.21494426602271</v>
      </c>
      <c r="L1442" s="50">
        <v>385.89491340728023</v>
      </c>
      <c r="M1442" s="50">
        <v>424.49512722018653</v>
      </c>
      <c r="N1442" s="50">
        <v>440.37596774497098</v>
      </c>
      <c r="O1442" s="306">
        <v>460.0961889714672</v>
      </c>
      <c r="P1442" s="50">
        <v>475.00069605180863</v>
      </c>
      <c r="Q1442" s="50">
        <v>479.82403758524038</v>
      </c>
      <c r="R1442" s="50">
        <v>480.64563060627529</v>
      </c>
      <c r="S1442" s="50">
        <v>477.08582945540684</v>
      </c>
      <c r="T1442" s="50">
        <v>475.13150288673842</v>
      </c>
      <c r="U1442" s="306">
        <v>453.64309518985544</v>
      </c>
      <c r="V1442" s="50">
        <v>467.55908736376728</v>
      </c>
      <c r="W1442" s="50">
        <v>471.37389457453958</v>
      </c>
      <c r="X1442" s="50">
        <v>471.19380026827366</v>
      </c>
      <c r="Y1442" s="50">
        <v>466.66929008279112</v>
      </c>
      <c r="Z1442" s="50">
        <v>463.74973451665028</v>
      </c>
    </row>
    <row r="1443" spans="1:26" x14ac:dyDescent="0.25">
      <c r="A1443" t="str">
        <f t="shared" si="31"/>
        <v>66. Ondersteunende activiteiten voor verzekeringen en pensioenfondsen</v>
      </c>
      <c r="B1443">
        <v>66</v>
      </c>
      <c r="C1443" s="41" t="s">
        <v>25</v>
      </c>
      <c r="D1443" s="50">
        <v>13303</v>
      </c>
      <c r="E1443" s="50">
        <v>13590</v>
      </c>
      <c r="F1443" s="50">
        <v>14035</v>
      </c>
      <c r="G1443" s="50">
        <v>14267</v>
      </c>
      <c r="H1443" s="50">
        <v>14434</v>
      </c>
      <c r="I1443" s="50">
        <v>14837</v>
      </c>
      <c r="J1443" s="50">
        <v>15117</v>
      </c>
      <c r="K1443" s="50">
        <v>15111</v>
      </c>
      <c r="L1443" s="50">
        <v>14881</v>
      </c>
      <c r="M1443" s="50">
        <v>14876</v>
      </c>
      <c r="N1443" s="50">
        <v>15005.558507293943</v>
      </c>
      <c r="O1443" s="306">
        <v>15187.364696719707</v>
      </c>
      <c r="P1443" s="50">
        <v>15371.373635912996</v>
      </c>
      <c r="Q1443" s="50">
        <v>15557.612013220087</v>
      </c>
      <c r="R1443" s="50">
        <v>15746.106840341197</v>
      </c>
      <c r="S1443" s="50">
        <v>15936.885456248227</v>
      </c>
      <c r="T1443" s="50">
        <v>16129.975531149939</v>
      </c>
      <c r="U1443" s="306">
        <v>15142.501796720353</v>
      </c>
      <c r="V1443" s="50">
        <v>15280.694853991778</v>
      </c>
      <c r="W1443" s="50">
        <v>15420.149084703002</v>
      </c>
      <c r="X1443" s="50">
        <v>15560.8759985382</v>
      </c>
      <c r="Y1443" s="50">
        <v>15702.887210220893</v>
      </c>
      <c r="Z1443" s="50">
        <v>15846.19444047256</v>
      </c>
    </row>
    <row r="1444" spans="1:26" x14ac:dyDescent="0.25">
      <c r="A1444" t="str">
        <f t="shared" si="31"/>
        <v>66. Ondersteunende activiteiten voor verzekeringen en pensioenfondsen</v>
      </c>
      <c r="B1444">
        <v>66</v>
      </c>
      <c r="C1444" s="3" t="s">
        <v>154</v>
      </c>
      <c r="D1444" s="206"/>
      <c r="E1444" s="50">
        <v>287</v>
      </c>
      <c r="F1444" s="50">
        <v>445</v>
      </c>
      <c r="G1444" s="50">
        <v>232</v>
      </c>
      <c r="H1444" s="50">
        <v>167</v>
      </c>
      <c r="I1444" s="50">
        <v>403</v>
      </c>
      <c r="J1444" s="50">
        <v>280</v>
      </c>
      <c r="K1444" s="50">
        <v>-6</v>
      </c>
      <c r="L1444" s="50">
        <v>-230</v>
      </c>
      <c r="M1444" s="50">
        <v>-5</v>
      </c>
      <c r="N1444" s="50">
        <v>129.55850729394297</v>
      </c>
      <c r="O1444" s="306">
        <v>181.80618942576439</v>
      </c>
      <c r="P1444" s="50">
        <v>184.00893919328882</v>
      </c>
      <c r="Q1444" s="50">
        <v>186.23837730709056</v>
      </c>
      <c r="R1444" s="50">
        <v>188.49482712111057</v>
      </c>
      <c r="S1444" s="50">
        <v>190.77861590702923</v>
      </c>
      <c r="T1444" s="50">
        <v>193.0900749017128</v>
      </c>
      <c r="U1444" s="306">
        <v>136.94328942641005</v>
      </c>
      <c r="V1444" s="50">
        <v>138.19305727142455</v>
      </c>
      <c r="W1444" s="50">
        <v>139.45423071122423</v>
      </c>
      <c r="X1444" s="50">
        <v>140.7269138351985</v>
      </c>
      <c r="Y1444" s="50">
        <v>142.0112116826931</v>
      </c>
      <c r="Z1444" s="50">
        <v>143.30723025166662</v>
      </c>
    </row>
    <row r="1445" spans="1:26" x14ac:dyDescent="0.25">
      <c r="A1445" t="str">
        <f t="shared" si="31"/>
        <v>66. Ondersteunende activiteiten voor verzekeringen en pensioenfondsen</v>
      </c>
      <c r="B1445">
        <v>66</v>
      </c>
      <c r="C1445" s="3" t="s">
        <v>155</v>
      </c>
      <c r="D1445" s="206"/>
      <c r="E1445" s="207">
        <v>1.0215740810343532</v>
      </c>
      <c r="F1445" s="207">
        <v>1.0327446651949963</v>
      </c>
      <c r="G1445" s="207">
        <v>1.0165301033131457</v>
      </c>
      <c r="H1445" s="207">
        <v>1.0117053339875237</v>
      </c>
      <c r="I1445" s="207">
        <v>1.0279201884439517</v>
      </c>
      <c r="J1445" s="207">
        <v>1.018871739569994</v>
      </c>
      <c r="K1445" s="207">
        <v>0.99960309585235163</v>
      </c>
      <c r="L1445" s="207">
        <v>0.984779299847793</v>
      </c>
      <c r="M1445" s="207">
        <v>0.9996640010751966</v>
      </c>
      <c r="N1445" s="207">
        <v>1.0087092301219376</v>
      </c>
      <c r="O1445" s="307">
        <v>1.0121159228653429</v>
      </c>
      <c r="P1445" s="207">
        <v>1.0121159228653429</v>
      </c>
      <c r="Q1445" s="207">
        <v>1.0121159228653431</v>
      </c>
      <c r="R1445" s="207">
        <v>1.0121159228653431</v>
      </c>
      <c r="S1445" s="207">
        <v>1.0121159228653434</v>
      </c>
      <c r="T1445" s="207">
        <v>1.0121159228653431</v>
      </c>
      <c r="U1445" s="307">
        <v>1.0091261707693082</v>
      </c>
      <c r="V1445" s="207">
        <v>1.009126170769308</v>
      </c>
      <c r="W1445" s="207">
        <v>1.0091261707693087</v>
      </c>
      <c r="X1445" s="207">
        <v>1.0091261707693087</v>
      </c>
      <c r="Y1445" s="207">
        <v>1.0091261707693084</v>
      </c>
      <c r="Z1445" s="207">
        <v>1.0091261707693084</v>
      </c>
    </row>
    <row r="1446" spans="1:26" x14ac:dyDescent="0.25">
      <c r="A1446" t="str">
        <f t="shared" si="31"/>
        <v>66. Ondersteunende activiteiten voor verzekeringen en pensioenfondsen</v>
      </c>
      <c r="B1446">
        <v>66</v>
      </c>
      <c r="C1446" s="3" t="s">
        <v>8</v>
      </c>
      <c r="D1446" s="50">
        <v>13</v>
      </c>
      <c r="E1446" s="50">
        <v>6</v>
      </c>
      <c r="F1446" s="50">
        <v>2</v>
      </c>
      <c r="G1446" s="50">
        <v>4</v>
      </c>
      <c r="H1446" s="50">
        <v>8</v>
      </c>
      <c r="I1446" s="50">
        <v>8</v>
      </c>
      <c r="J1446" s="50">
        <v>5</v>
      </c>
      <c r="K1446" s="50">
        <v>5</v>
      </c>
      <c r="L1446" s="50">
        <v>7</v>
      </c>
      <c r="M1446" s="50">
        <v>6</v>
      </c>
      <c r="N1446" s="50">
        <v>5.6209957571076874</v>
      </c>
      <c r="O1446" s="306">
        <v>5.7829336368449127</v>
      </c>
      <c r="P1446" s="50">
        <v>6.0645134502272748</v>
      </c>
      <c r="Q1446" s="50">
        <v>6.3464911529855659</v>
      </c>
      <c r="R1446" s="50">
        <v>6.621153849892452</v>
      </c>
      <c r="S1446" s="50">
        <v>6.8771811644132974</v>
      </c>
      <c r="T1446" s="50">
        <v>6.98438242444705</v>
      </c>
      <c r="U1446" s="306">
        <v>5.765851069945807</v>
      </c>
      <c r="V1446" s="50">
        <v>6.0287376825153585</v>
      </c>
      <c r="W1446" s="50">
        <v>6.2904152424309299</v>
      </c>
      <c r="X1446" s="50">
        <v>6.5432652699559331</v>
      </c>
      <c r="Y1446" s="50">
        <v>6.7762048265646602</v>
      </c>
      <c r="Z1446" s="50">
        <v>6.8615033997213324</v>
      </c>
    </row>
    <row r="1447" spans="1:26" x14ac:dyDescent="0.25">
      <c r="A1447" t="str">
        <f t="shared" si="31"/>
        <v>66. Ondersteunende activiteiten voor verzekeringen en pensioenfondsen</v>
      </c>
      <c r="B1447">
        <v>66</v>
      </c>
      <c r="C1447" s="3" t="s">
        <v>9</v>
      </c>
      <c r="D1447" s="50">
        <v>744</v>
      </c>
      <c r="E1447" s="50">
        <v>737</v>
      </c>
      <c r="F1447" s="50">
        <v>770</v>
      </c>
      <c r="G1447" s="50">
        <v>735</v>
      </c>
      <c r="H1447" s="50">
        <v>592</v>
      </c>
      <c r="I1447" s="50">
        <v>604</v>
      </c>
      <c r="J1447" s="50">
        <v>596</v>
      </c>
      <c r="K1447" s="50">
        <v>601</v>
      </c>
      <c r="L1447" s="50">
        <v>549</v>
      </c>
      <c r="M1447" s="50">
        <v>511</v>
      </c>
      <c r="N1447" s="50">
        <v>565.52487000025633</v>
      </c>
      <c r="O1447" s="306">
        <v>581.81733886944357</v>
      </c>
      <c r="P1447" s="50">
        <v>610.14690790645966</v>
      </c>
      <c r="Q1447" s="50">
        <v>638.51650834490715</v>
      </c>
      <c r="R1447" s="50">
        <v>666.15015061652343</v>
      </c>
      <c r="S1447" s="50">
        <v>691.90889871339402</v>
      </c>
      <c r="T1447" s="50">
        <v>702.69435048460241</v>
      </c>
      <c r="U1447" s="306">
        <v>580.09867249032879</v>
      </c>
      <c r="V1447" s="50">
        <v>606.54753027681863</v>
      </c>
      <c r="W1447" s="50">
        <v>632.87474603144915</v>
      </c>
      <c r="X1447" s="50">
        <v>658.31382926947254</v>
      </c>
      <c r="Y1447" s="50">
        <v>681.7497324726537</v>
      </c>
      <c r="Z1447" s="50">
        <v>690.33156860633835</v>
      </c>
    </row>
    <row r="1448" spans="1:26" x14ac:dyDescent="0.25">
      <c r="A1448" t="str">
        <f t="shared" si="31"/>
        <v>66. Ondersteunende activiteiten voor verzekeringen en pensioenfondsen</v>
      </c>
      <c r="B1448">
        <v>66</v>
      </c>
      <c r="C1448" s="3" t="s">
        <v>10</v>
      </c>
      <c r="D1448" s="50">
        <v>1968</v>
      </c>
      <c r="E1448" s="50">
        <v>2004</v>
      </c>
      <c r="F1448" s="50">
        <v>2072</v>
      </c>
      <c r="G1448" s="50">
        <v>2107</v>
      </c>
      <c r="H1448" s="50">
        <v>2155</v>
      </c>
      <c r="I1448" s="50">
        <v>2135</v>
      </c>
      <c r="J1448" s="50">
        <v>2076</v>
      </c>
      <c r="K1448" s="50">
        <v>1975</v>
      </c>
      <c r="L1448" s="50">
        <v>1803</v>
      </c>
      <c r="M1448" s="50">
        <v>1810</v>
      </c>
      <c r="N1448" s="50">
        <v>1765.7831202601571</v>
      </c>
      <c r="O1448" s="306">
        <v>1816.6543870119835</v>
      </c>
      <c r="P1448" s="50">
        <v>1905.1100455753024</v>
      </c>
      <c r="Q1448" s="50">
        <v>1993.6906973558562</v>
      </c>
      <c r="R1448" s="50">
        <v>2079.9734086263711</v>
      </c>
      <c r="S1448" s="50">
        <v>2160.4019892270207</v>
      </c>
      <c r="T1448" s="50">
        <v>2194.0782600548118</v>
      </c>
      <c r="U1448" s="306">
        <v>1811.2880587696941</v>
      </c>
      <c r="V1448" s="50">
        <v>1893.8714235464263</v>
      </c>
      <c r="W1448" s="50">
        <v>1976.0749757667786</v>
      </c>
      <c r="X1448" s="50">
        <v>2055.5054414447504</v>
      </c>
      <c r="Y1448" s="50">
        <v>2128.6812193450387</v>
      </c>
      <c r="Z1448" s="50">
        <v>2155.4769664280839</v>
      </c>
    </row>
    <row r="1449" spans="1:26" x14ac:dyDescent="0.25">
      <c r="A1449" t="str">
        <f t="shared" si="31"/>
        <v>66. Ondersteunende activiteiten voor verzekeringen en pensioenfondsen</v>
      </c>
      <c r="B1449">
        <v>66</v>
      </c>
      <c r="C1449" s="3" t="s">
        <v>11</v>
      </c>
      <c r="D1449" s="50">
        <v>2081</v>
      </c>
      <c r="E1449" s="50">
        <v>2073</v>
      </c>
      <c r="F1449" s="50">
        <v>2022</v>
      </c>
      <c r="G1449" s="50">
        <v>1975</v>
      </c>
      <c r="H1449" s="50">
        <v>2038</v>
      </c>
      <c r="I1449" s="50">
        <v>2080</v>
      </c>
      <c r="J1449" s="50">
        <v>2200</v>
      </c>
      <c r="K1449" s="50">
        <v>2262</v>
      </c>
      <c r="L1449" s="50">
        <v>2262</v>
      </c>
      <c r="M1449" s="50">
        <v>2238</v>
      </c>
      <c r="N1449" s="50">
        <v>2237.6761787194969</v>
      </c>
      <c r="O1449" s="306">
        <v>2135.6960777830222</v>
      </c>
      <c r="P1449" s="50">
        <v>2047.4301988437905</v>
      </c>
      <c r="Q1449" s="50">
        <v>2006.2926494439841</v>
      </c>
      <c r="R1449" s="50">
        <v>1996.2031831997062</v>
      </c>
      <c r="S1449" s="50">
        <v>2019.3166760250938</v>
      </c>
      <c r="T1449" s="50">
        <v>2102.684724865404</v>
      </c>
      <c r="U1449" s="306">
        <v>2129.3873124718634</v>
      </c>
      <c r="V1449" s="50">
        <v>2035.3520020022206</v>
      </c>
      <c r="W1449" s="50">
        <v>1988.565580352627</v>
      </c>
      <c r="X1449" s="50">
        <v>1972.7206551193935</v>
      </c>
      <c r="Y1449" s="50">
        <v>1989.6674348568095</v>
      </c>
      <c r="Z1449" s="50">
        <v>2065.6913541426366</v>
      </c>
    </row>
    <row r="1450" spans="1:26" x14ac:dyDescent="0.25">
      <c r="A1450" t="str">
        <f t="shared" si="31"/>
        <v>66. Ondersteunende activiteiten voor verzekeringen en pensioenfondsen</v>
      </c>
      <c r="B1450">
        <v>66</v>
      </c>
      <c r="C1450" s="3" t="s">
        <v>12</v>
      </c>
      <c r="D1450" s="50">
        <v>1866</v>
      </c>
      <c r="E1450" s="50">
        <v>1905</v>
      </c>
      <c r="F1450" s="50">
        <v>1989</v>
      </c>
      <c r="G1450" s="50">
        <v>2051</v>
      </c>
      <c r="H1450" s="50">
        <v>1985</v>
      </c>
      <c r="I1450" s="50">
        <v>2046</v>
      </c>
      <c r="J1450" s="50">
        <v>2052</v>
      </c>
      <c r="K1450" s="50">
        <v>1978</v>
      </c>
      <c r="L1450" s="50">
        <v>1928</v>
      </c>
      <c r="M1450" s="50">
        <v>1896</v>
      </c>
      <c r="N1450" s="50">
        <v>1909.3377443142349</v>
      </c>
      <c r="O1450" s="306">
        <v>2027.4283667196187</v>
      </c>
      <c r="P1450" s="50">
        <v>2116.7022184376574</v>
      </c>
      <c r="Q1450" s="50">
        <v>2157.0051161233937</v>
      </c>
      <c r="R1450" s="50">
        <v>2182.2223427067988</v>
      </c>
      <c r="S1450" s="50">
        <v>2181.9065920216522</v>
      </c>
      <c r="T1450" s="50">
        <v>2082.4681403795303</v>
      </c>
      <c r="U1450" s="306">
        <v>2021.4394201256359</v>
      </c>
      <c r="V1450" s="50">
        <v>2104.2153722127096</v>
      </c>
      <c r="W1450" s="50">
        <v>2137.9463916972609</v>
      </c>
      <c r="X1450" s="50">
        <v>2156.5515603579011</v>
      </c>
      <c r="Y1450" s="50">
        <v>2149.8700741631164</v>
      </c>
      <c r="Z1450" s="50">
        <v>2045.8304480881484</v>
      </c>
    </row>
    <row r="1451" spans="1:26" x14ac:dyDescent="0.25">
      <c r="A1451" t="str">
        <f t="shared" si="31"/>
        <v>66. Ondersteunende activiteiten voor verzekeringen en pensioenfondsen</v>
      </c>
      <c r="B1451">
        <v>66</v>
      </c>
      <c r="C1451" s="3" t="s">
        <v>13</v>
      </c>
      <c r="D1451" s="50">
        <v>1862</v>
      </c>
      <c r="E1451" s="50">
        <v>1806</v>
      </c>
      <c r="F1451" s="50">
        <v>1777</v>
      </c>
      <c r="G1451" s="50">
        <v>1726</v>
      </c>
      <c r="H1451" s="50">
        <v>1764</v>
      </c>
      <c r="I1451" s="50">
        <v>1833</v>
      </c>
      <c r="J1451" s="50">
        <v>1917</v>
      </c>
      <c r="K1451" s="50">
        <v>1942</v>
      </c>
      <c r="L1451" s="50">
        <v>1926</v>
      </c>
      <c r="M1451" s="50">
        <v>1881</v>
      </c>
      <c r="N1451" s="50">
        <v>1911.3276742197213</v>
      </c>
      <c r="O1451" s="306">
        <v>1874.9752571127722</v>
      </c>
      <c r="P1451" s="50">
        <v>1853.7150186596884</v>
      </c>
      <c r="Q1451" s="50">
        <v>1856.1416128749238</v>
      </c>
      <c r="R1451" s="50">
        <v>1848.7460061537486</v>
      </c>
      <c r="S1451" s="50">
        <v>1861.7513339660072</v>
      </c>
      <c r="T1451" s="50">
        <v>1976.8987846707346</v>
      </c>
      <c r="U1451" s="306">
        <v>1869.4366512294698</v>
      </c>
      <c r="V1451" s="50">
        <v>1842.7795860885619</v>
      </c>
      <c r="W1451" s="50">
        <v>1839.7412384709735</v>
      </c>
      <c r="X1451" s="50">
        <v>1826.9981047536103</v>
      </c>
      <c r="Y1451" s="50">
        <v>1834.4155946282885</v>
      </c>
      <c r="Z1451" s="50">
        <v>1942.1184161457343</v>
      </c>
    </row>
    <row r="1452" spans="1:26" x14ac:dyDescent="0.25">
      <c r="A1452" t="str">
        <f t="shared" si="31"/>
        <v>66. Ondersteunende activiteiten voor verzekeringen en pensioenfondsen</v>
      </c>
      <c r="B1452">
        <v>66</v>
      </c>
      <c r="C1452" s="3" t="s">
        <v>14</v>
      </c>
      <c r="D1452" s="50">
        <v>1753</v>
      </c>
      <c r="E1452" s="50">
        <v>1830</v>
      </c>
      <c r="F1452" s="50">
        <v>1898</v>
      </c>
      <c r="G1452" s="50">
        <v>1955</v>
      </c>
      <c r="H1452" s="50">
        <v>1972</v>
      </c>
      <c r="I1452" s="50">
        <v>1929</v>
      </c>
      <c r="J1452" s="50">
        <v>1837</v>
      </c>
      <c r="K1452" s="50">
        <v>1747</v>
      </c>
      <c r="L1452" s="50">
        <v>1699</v>
      </c>
      <c r="M1452" s="50">
        <v>1703</v>
      </c>
      <c r="N1452" s="50">
        <v>1736.2138425369153</v>
      </c>
      <c r="O1452" s="306">
        <v>1777.9596419084153</v>
      </c>
      <c r="P1452" s="50">
        <v>1823.1809243034454</v>
      </c>
      <c r="Q1452" s="50">
        <v>1829.6813047716382</v>
      </c>
      <c r="R1452" s="50">
        <v>1834.1198510417732</v>
      </c>
      <c r="S1452" s="50">
        <v>1863.6916688633141</v>
      </c>
      <c r="T1452" s="50">
        <v>1828.2452627765485</v>
      </c>
      <c r="U1452" s="306">
        <v>1772.7076164773641</v>
      </c>
      <c r="V1452" s="50">
        <v>1812.4256184112269</v>
      </c>
      <c r="W1452" s="50">
        <v>1813.5147266237104</v>
      </c>
      <c r="X1452" s="50">
        <v>1812.5440058235974</v>
      </c>
      <c r="Y1452" s="50">
        <v>1836.3274399588026</v>
      </c>
      <c r="Z1452" s="50">
        <v>1796.0802149316501</v>
      </c>
    </row>
    <row r="1453" spans="1:26" x14ac:dyDescent="0.25">
      <c r="A1453" t="str">
        <f t="shared" si="31"/>
        <v>66. Ondersteunende activiteiten voor verzekeringen en pensioenfondsen</v>
      </c>
      <c r="B1453">
        <v>66</v>
      </c>
      <c r="C1453" s="3" t="s">
        <v>15</v>
      </c>
      <c r="D1453" s="50">
        <v>1416</v>
      </c>
      <c r="E1453" s="50">
        <v>1495</v>
      </c>
      <c r="F1453" s="50">
        <v>1630</v>
      </c>
      <c r="G1453" s="50">
        <v>1679</v>
      </c>
      <c r="H1453" s="50">
        <v>1722</v>
      </c>
      <c r="I1453" s="50">
        <v>1784</v>
      </c>
      <c r="J1453" s="50">
        <v>1862</v>
      </c>
      <c r="K1453" s="50">
        <v>1927</v>
      </c>
      <c r="L1453" s="50">
        <v>1918</v>
      </c>
      <c r="M1453" s="50">
        <v>1910</v>
      </c>
      <c r="N1453" s="50">
        <v>1856.8369053169433</v>
      </c>
      <c r="O1453" s="306">
        <v>1774.1100276360926</v>
      </c>
      <c r="P1453" s="50">
        <v>1699.7361390508991</v>
      </c>
      <c r="Q1453" s="50">
        <v>1672.1907918762961</v>
      </c>
      <c r="R1453" s="50">
        <v>1684.5147115219338</v>
      </c>
      <c r="S1453" s="50">
        <v>1717.8004953834875</v>
      </c>
      <c r="T1453" s="50">
        <v>1759.3534534123726</v>
      </c>
      <c r="U1453" s="306">
        <v>1768.869373819774</v>
      </c>
      <c r="V1453" s="50">
        <v>1689.7090584316043</v>
      </c>
      <c r="W1453" s="50">
        <v>1657.4157580796384</v>
      </c>
      <c r="X1453" s="50">
        <v>1664.6987607470192</v>
      </c>
      <c r="Y1453" s="50">
        <v>1692.5783587214571</v>
      </c>
      <c r="Z1453" s="50">
        <v>1728.4004466373658</v>
      </c>
    </row>
    <row r="1454" spans="1:26" x14ac:dyDescent="0.25">
      <c r="A1454" t="str">
        <f t="shared" si="31"/>
        <v>66. Ondersteunende activiteiten voor verzekeringen en pensioenfondsen</v>
      </c>
      <c r="B1454">
        <v>66</v>
      </c>
      <c r="C1454" s="3" t="s">
        <v>16</v>
      </c>
      <c r="D1454" s="50">
        <v>1121</v>
      </c>
      <c r="E1454" s="50">
        <v>1198</v>
      </c>
      <c r="F1454" s="50">
        <v>1263</v>
      </c>
      <c r="G1454" s="50">
        <v>1326</v>
      </c>
      <c r="H1454" s="50">
        <v>1428</v>
      </c>
      <c r="I1454" s="50">
        <v>1511</v>
      </c>
      <c r="J1454" s="50">
        <v>1589</v>
      </c>
      <c r="K1454" s="50">
        <v>1646</v>
      </c>
      <c r="L1454" s="50">
        <v>1674</v>
      </c>
      <c r="M1454" s="50">
        <v>1721</v>
      </c>
      <c r="N1454" s="50">
        <v>1747.6639468490332</v>
      </c>
      <c r="O1454" s="306">
        <v>1808.0356384708821</v>
      </c>
      <c r="P1454" s="50">
        <v>1856.4925885329126</v>
      </c>
      <c r="Q1454" s="50">
        <v>1890.2684717026855</v>
      </c>
      <c r="R1454" s="50">
        <v>1896.7661461083753</v>
      </c>
      <c r="S1454" s="50">
        <v>1842.5588572069389</v>
      </c>
      <c r="T1454" s="50">
        <v>1759.9757582824691</v>
      </c>
      <c r="U1454" s="306">
        <v>1802.6947696852985</v>
      </c>
      <c r="V1454" s="50">
        <v>1845.5407705261853</v>
      </c>
      <c r="W1454" s="50">
        <v>1873.5665614363179</v>
      </c>
      <c r="X1454" s="50">
        <v>1874.4533551747486</v>
      </c>
      <c r="Y1454" s="50">
        <v>1815.5049173406956</v>
      </c>
      <c r="Z1454" s="50">
        <v>1729.0118030497649</v>
      </c>
    </row>
    <row r="1455" spans="1:26" x14ac:dyDescent="0.25">
      <c r="A1455" t="str">
        <f t="shared" si="31"/>
        <v>66. Ondersteunende activiteiten voor verzekeringen en pensioenfondsen</v>
      </c>
      <c r="B1455">
        <v>66</v>
      </c>
      <c r="C1455" s="3" t="s">
        <v>17</v>
      </c>
      <c r="D1455" s="50">
        <v>372</v>
      </c>
      <c r="E1455" s="50">
        <v>420</v>
      </c>
      <c r="F1455" s="50">
        <v>489</v>
      </c>
      <c r="G1455" s="50">
        <v>582</v>
      </c>
      <c r="H1455" s="50">
        <v>638</v>
      </c>
      <c r="I1455" s="50">
        <v>759</v>
      </c>
      <c r="J1455" s="50">
        <v>834</v>
      </c>
      <c r="K1455" s="50">
        <v>862</v>
      </c>
      <c r="L1455" s="50">
        <v>939</v>
      </c>
      <c r="M1455" s="50">
        <v>997</v>
      </c>
      <c r="N1455" s="50">
        <v>1037.0292531071668</v>
      </c>
      <c r="O1455" s="306">
        <v>1083.8685373866438</v>
      </c>
      <c r="P1455" s="50">
        <v>1117.4680500898464</v>
      </c>
      <c r="Q1455" s="50">
        <v>1138.1781564973282</v>
      </c>
      <c r="R1455" s="50">
        <v>1157.1585114691597</v>
      </c>
      <c r="S1455" s="50">
        <v>1173.5380716730292</v>
      </c>
      <c r="T1455" s="50">
        <v>1220.6799547480898</v>
      </c>
      <c r="U1455" s="306">
        <v>1080.6668307853845</v>
      </c>
      <c r="V1455" s="50">
        <v>1110.8758844175948</v>
      </c>
      <c r="W1455" s="50">
        <v>1128.1215165429862</v>
      </c>
      <c r="X1455" s="50">
        <v>1143.5461660588137</v>
      </c>
      <c r="Y1455" s="50">
        <v>1156.3072362521646</v>
      </c>
      <c r="Z1455" s="50">
        <v>1199.2040456087702</v>
      </c>
    </row>
    <row r="1456" spans="1:26" x14ac:dyDescent="0.25">
      <c r="A1456" t="str">
        <f t="shared" si="31"/>
        <v>66. Ondersteunende activiteiten voor verzekeringen en pensioenfondsen</v>
      </c>
      <c r="B1456">
        <v>66</v>
      </c>
      <c r="C1456" s="3" t="s">
        <v>156</v>
      </c>
      <c r="D1456" s="50">
        <v>107</v>
      </c>
      <c r="E1456" s="50">
        <v>116</v>
      </c>
      <c r="F1456" s="50">
        <v>123</v>
      </c>
      <c r="G1456" s="50">
        <v>127</v>
      </c>
      <c r="H1456" s="50">
        <v>132</v>
      </c>
      <c r="I1456" s="50">
        <v>148</v>
      </c>
      <c r="J1456" s="50">
        <v>149</v>
      </c>
      <c r="K1456" s="50">
        <v>166</v>
      </c>
      <c r="L1456" s="50">
        <v>176</v>
      </c>
      <c r="M1456" s="50">
        <v>203</v>
      </c>
      <c r="N1456" s="50">
        <v>232.54397621291605</v>
      </c>
      <c r="O1456" s="306">
        <v>301.03649018399091</v>
      </c>
      <c r="P1456" s="50">
        <v>335.32703106276693</v>
      </c>
      <c r="Q1456" s="50">
        <v>369.3002130760899</v>
      </c>
      <c r="R1456" s="50">
        <v>393.6313750469206</v>
      </c>
      <c r="S1456" s="50">
        <v>417.13369200387757</v>
      </c>
      <c r="T1456" s="50">
        <v>495.91245905092632</v>
      </c>
      <c r="U1456" s="306">
        <v>300.14723979559409</v>
      </c>
      <c r="V1456" s="50">
        <v>333.34887039591621</v>
      </c>
      <c r="W1456" s="50">
        <v>366.03717445883399</v>
      </c>
      <c r="X1456" s="50">
        <v>389.00085451893762</v>
      </c>
      <c r="Y1456" s="50">
        <v>411.00899765529994</v>
      </c>
      <c r="Z1456" s="50">
        <v>487.18767343434598</v>
      </c>
    </row>
    <row r="1457" spans="1:26" x14ac:dyDescent="0.25">
      <c r="A1457" t="str">
        <f t="shared" si="31"/>
        <v>66. Ondersteunende activiteiten voor verzekeringen en pensioenfondsen</v>
      </c>
      <c r="B1457">
        <v>66</v>
      </c>
      <c r="C1457" s="3" t="s">
        <v>6</v>
      </c>
      <c r="D1457" s="50">
        <v>1600</v>
      </c>
      <c r="E1457" s="50">
        <v>1734</v>
      </c>
      <c r="F1457" s="50">
        <v>1875</v>
      </c>
      <c r="G1457" s="50">
        <v>2035</v>
      </c>
      <c r="H1457" s="50">
        <v>2198</v>
      </c>
      <c r="I1457" s="50">
        <v>2418</v>
      </c>
      <c r="J1457" s="50">
        <v>2572</v>
      </c>
      <c r="K1457" s="50">
        <v>2674</v>
      </c>
      <c r="L1457" s="50">
        <v>2789</v>
      </c>
      <c r="M1457" s="50">
        <v>2921</v>
      </c>
      <c r="N1457" s="50">
        <v>3017.2371761691165</v>
      </c>
      <c r="O1457" s="306">
        <v>3192.9406660415166</v>
      </c>
      <c r="P1457" s="50">
        <v>3309.2876696855255</v>
      </c>
      <c r="Q1457" s="50">
        <v>3397.7468412761036</v>
      </c>
      <c r="R1457" s="50">
        <v>3447.5560326244558</v>
      </c>
      <c r="S1457" s="50">
        <v>3433.2306208838454</v>
      </c>
      <c r="T1457" s="50">
        <v>3476.5681720814855</v>
      </c>
      <c r="U1457" s="306">
        <v>3183.5088402662768</v>
      </c>
      <c r="V1457" s="50">
        <v>3289.7655253396961</v>
      </c>
      <c r="W1457" s="50">
        <v>3367.7252524381383</v>
      </c>
      <c r="X1457" s="50">
        <v>3407.0003757525001</v>
      </c>
      <c r="Y1457" s="50">
        <v>3382.8211512481603</v>
      </c>
      <c r="Z1457" s="50">
        <v>3415.4035220928808</v>
      </c>
    </row>
    <row r="1458" spans="1:26" x14ac:dyDescent="0.25">
      <c r="A1458" t="str">
        <f t="shared" si="31"/>
        <v>66. Ondersteunende activiteiten voor verzekeringen en pensioenfondsen</v>
      </c>
      <c r="B1458">
        <v>66</v>
      </c>
      <c r="C1458" s="3" t="s">
        <v>157</v>
      </c>
      <c r="D1458" s="207">
        <v>1.0084391088699938</v>
      </c>
      <c r="E1458" s="206"/>
      <c r="F1458" s="206"/>
      <c r="G1458" s="206"/>
      <c r="H1458" s="206"/>
      <c r="I1458" s="206"/>
      <c r="J1458" s="206"/>
      <c r="K1458" s="206"/>
      <c r="L1458" s="206"/>
      <c r="M1458" s="206"/>
      <c r="N1458" s="206"/>
      <c r="O1458" s="308"/>
      <c r="P1458" s="206"/>
      <c r="Q1458" s="206"/>
      <c r="R1458" s="206"/>
      <c r="S1458" s="206"/>
      <c r="T1458" s="206"/>
      <c r="U1458" s="308"/>
      <c r="V1458" s="206"/>
      <c r="W1458" s="206"/>
      <c r="X1458" s="206"/>
      <c r="Y1458" s="206"/>
      <c r="Z1458" s="206"/>
    </row>
    <row r="1459" spans="1:26" x14ac:dyDescent="0.25">
      <c r="A1459" t="str">
        <f t="shared" si="31"/>
        <v>66. Ondersteunende activiteiten voor verzekeringen en pensioenfondsen</v>
      </c>
      <c r="B1459">
        <v>66</v>
      </c>
      <c r="C1459" s="3" t="s">
        <v>158</v>
      </c>
      <c r="D1459" s="206"/>
      <c r="E1459" s="207">
        <v>-6.5674860821797187E-3</v>
      </c>
      <c r="F1459" s="207">
        <v>-1.2152778162501265E-2</v>
      </c>
      <c r="G1459" s="207">
        <v>-4.0454972215759888E-3</v>
      </c>
      <c r="H1459" s="207">
        <v>-1.6331125587649709E-3</v>
      </c>
      <c r="I1459" s="207">
        <v>-9.7405397869789745E-3</v>
      </c>
      <c r="J1459" s="207">
        <v>-5.2163153500001114E-3</v>
      </c>
      <c r="K1459" s="207">
        <v>4.4180065088210707E-3</v>
      </c>
      <c r="L1459" s="207">
        <v>1.1829904511100386E-2</v>
      </c>
      <c r="M1459" s="207">
        <v>4.3875538973985884E-3</v>
      </c>
      <c r="N1459" s="207">
        <v>-1.350606259719056E-4</v>
      </c>
      <c r="O1459" s="307">
        <v>-1.8384069976745687E-3</v>
      </c>
      <c r="P1459" s="207">
        <v>-1.8384069976745687E-3</v>
      </c>
      <c r="Q1459" s="207">
        <v>-1.8384069976746797E-3</v>
      </c>
      <c r="R1459" s="207">
        <v>-1.8384069976746797E-3</v>
      </c>
      <c r="S1459" s="207">
        <v>-1.8384069976747908E-3</v>
      </c>
      <c r="T1459" s="207">
        <v>-1.8384069976746797E-3</v>
      </c>
      <c r="U1459" s="307">
        <v>-3.4353094965722253E-4</v>
      </c>
      <c r="V1459" s="207">
        <v>-3.4353094965711151E-4</v>
      </c>
      <c r="W1459" s="207">
        <v>-3.4353094965744457E-4</v>
      </c>
      <c r="X1459" s="207">
        <v>-3.4353094965744457E-4</v>
      </c>
      <c r="Y1459" s="207">
        <v>-3.4353094965733355E-4</v>
      </c>
      <c r="Z1459" s="207">
        <v>-3.4353094965733355E-4</v>
      </c>
    </row>
    <row r="1460" spans="1:26" x14ac:dyDescent="0.25">
      <c r="A1460" t="str">
        <f t="shared" si="31"/>
        <v>66. Ondersteunende activiteiten voor verzekeringen en pensioenfondsen</v>
      </c>
      <c r="B1460">
        <v>66</v>
      </c>
      <c r="C1460" s="3" t="s">
        <v>159</v>
      </c>
      <c r="D1460" s="208"/>
      <c r="E1460" s="50">
        <v>7.0654163317253147</v>
      </c>
      <c r="F1460" s="50">
        <v>3.227449631391293</v>
      </c>
      <c r="G1460" s="50">
        <v>1.0920311056789482</v>
      </c>
      <c r="H1460" s="50">
        <v>2.1937117500091405</v>
      </c>
      <c r="I1460" s="50">
        <v>4.322564082192569</v>
      </c>
      <c r="J1460" s="50">
        <v>4.3587578776884</v>
      </c>
      <c r="K1460" s="50">
        <v>2.7723952828493559</v>
      </c>
      <c r="L1460" s="50">
        <v>2.809454772860752</v>
      </c>
      <c r="M1460" s="50">
        <v>3.8811402277091407</v>
      </c>
      <c r="N1460" s="50">
        <v>3.299555936610469</v>
      </c>
      <c r="O1460" s="306">
        <v>3.081557150609596</v>
      </c>
      <c r="P1460" s="50">
        <v>3.1703351630512167</v>
      </c>
      <c r="Q1460" s="50">
        <v>3.3247035925769866</v>
      </c>
      <c r="R1460" s="50">
        <v>3.4792901540680758</v>
      </c>
      <c r="S1460" s="50">
        <v>3.6298664637172831</v>
      </c>
      <c r="T1460" s="50">
        <v>3.7702264347803198</v>
      </c>
      <c r="U1460" s="306">
        <v>3.0899598425329033</v>
      </c>
      <c r="V1460" s="50">
        <v>3.1695893457363797</v>
      </c>
      <c r="W1460" s="50">
        <v>3.3141027222057096</v>
      </c>
      <c r="X1460" s="50">
        <v>3.4579514612496203</v>
      </c>
      <c r="Y1460" s="50">
        <v>3.5969475510879132</v>
      </c>
      <c r="Z1460" s="50">
        <v>3.7249985062497704</v>
      </c>
    </row>
    <row r="1461" spans="1:26" x14ac:dyDescent="0.25">
      <c r="A1461" t="str">
        <f t="shared" si="31"/>
        <v>66. Ondersteunende activiteiten voor verzekeringen en pensioenfondsen</v>
      </c>
      <c r="B1461">
        <v>66</v>
      </c>
      <c r="C1461" s="3" t="s">
        <v>160</v>
      </c>
      <c r="D1461" s="208"/>
      <c r="E1461" s="50">
        <v>220.31627854526135</v>
      </c>
      <c r="F1461" s="50">
        <v>214.12705006994497</v>
      </c>
      <c r="G1461" s="50">
        <v>229.95743475579826</v>
      </c>
      <c r="H1461" s="50">
        <v>221.27792681224625</v>
      </c>
      <c r="I1461" s="50">
        <v>173.42697814599904</v>
      </c>
      <c r="J1461" s="50">
        <v>179.67502142510995</v>
      </c>
      <c r="K1461" s="50">
        <v>183.03727564468775</v>
      </c>
      <c r="L1461" s="50">
        <v>189.02737395852648</v>
      </c>
      <c r="M1461" s="50">
        <v>168.58640958500956</v>
      </c>
      <c r="N1461" s="50">
        <v>154.60634889283799</v>
      </c>
      <c r="O1461" s="306">
        <v>170.13991557541203</v>
      </c>
      <c r="P1461" s="50">
        <v>175.0415554943024</v>
      </c>
      <c r="Q1461" s="50">
        <v>183.56459442669012</v>
      </c>
      <c r="R1461" s="50">
        <v>192.09967693067168</v>
      </c>
      <c r="S1461" s="50">
        <v>200.41334413178302</v>
      </c>
      <c r="T1461" s="50">
        <v>208.16294359065017</v>
      </c>
      <c r="U1461" s="306">
        <v>170.98530515813354</v>
      </c>
      <c r="V1461" s="50">
        <v>175.39166498113886</v>
      </c>
      <c r="W1461" s="50">
        <v>183.38842384994845</v>
      </c>
      <c r="X1461" s="50">
        <v>191.34840449548128</v>
      </c>
      <c r="Y1461" s="50">
        <v>199.03986006381845</v>
      </c>
      <c r="Z1461" s="50">
        <v>206.1256581841568</v>
      </c>
    </row>
    <row r="1462" spans="1:26" x14ac:dyDescent="0.25">
      <c r="A1462" t="str">
        <f t="shared" si="31"/>
        <v>66. Ondersteunende activiteiten voor verzekeringen en pensioenfondsen</v>
      </c>
      <c r="B1462">
        <v>66</v>
      </c>
      <c r="C1462" s="3" t="s">
        <v>161</v>
      </c>
      <c r="D1462" s="208"/>
      <c r="E1462" s="50">
        <v>424.76803260535979</v>
      </c>
      <c r="F1462" s="50">
        <v>421.34525421429834</v>
      </c>
      <c r="G1462" s="50">
        <v>452.44068467847245</v>
      </c>
      <c r="H1462" s="50">
        <v>465.16615829609759</v>
      </c>
      <c r="I1462" s="50">
        <v>458.29169846562422</v>
      </c>
      <c r="J1462" s="50">
        <v>463.6976304138351</v>
      </c>
      <c r="K1462" s="50">
        <v>470.88435603798615</v>
      </c>
      <c r="L1462" s="50">
        <v>462.61374093168024</v>
      </c>
      <c r="M1462" s="50">
        <v>408.90679622315105</v>
      </c>
      <c r="N1462" s="50">
        <v>402.30841112029975</v>
      </c>
      <c r="O1462" s="306">
        <v>389.47259204652033</v>
      </c>
      <c r="P1462" s="50">
        <v>400.69308900064499</v>
      </c>
      <c r="Q1462" s="50">
        <v>420.20344348673927</v>
      </c>
      <c r="R1462" s="50">
        <v>439.74136728853642</v>
      </c>
      <c r="S1462" s="50">
        <v>458.7724424085531</v>
      </c>
      <c r="T1462" s="50">
        <v>476.51229245114655</v>
      </c>
      <c r="U1462" s="306">
        <v>392.11221893899057</v>
      </c>
      <c r="V1462" s="50">
        <v>402.21710792956395</v>
      </c>
      <c r="W1462" s="50">
        <v>420.55568305722772</v>
      </c>
      <c r="X1462" s="50">
        <v>438.80991648825102</v>
      </c>
      <c r="Y1462" s="50">
        <v>456.44835452233895</v>
      </c>
      <c r="Z1462" s="50">
        <v>472.69786801912744</v>
      </c>
    </row>
    <row r="1463" spans="1:26" x14ac:dyDescent="0.25">
      <c r="A1463" t="str">
        <f t="shared" si="31"/>
        <v>66. Ondersteunende activiteiten voor verzekeringen en pensioenfondsen</v>
      </c>
      <c r="B1463">
        <v>66</v>
      </c>
      <c r="C1463" s="3" t="s">
        <v>162</v>
      </c>
      <c r="D1463" s="208"/>
      <c r="E1463" s="50">
        <v>372.56284821821271</v>
      </c>
      <c r="F1463" s="50">
        <v>359.55229228364186</v>
      </c>
      <c r="G1463" s="50">
        <v>367.09949948537962</v>
      </c>
      <c r="H1463" s="50">
        <v>363.33098368710552</v>
      </c>
      <c r="I1463" s="50">
        <v>358.39784546298648</v>
      </c>
      <c r="J1463" s="50">
        <v>375.19425265963827</v>
      </c>
      <c r="K1463" s="50">
        <v>418.03558301787012</v>
      </c>
      <c r="L1463" s="50">
        <v>446.58229909316594</v>
      </c>
      <c r="M1463" s="50">
        <v>429.74770200497244</v>
      </c>
      <c r="N1463" s="50">
        <v>415.06643338596666</v>
      </c>
      <c r="O1463" s="306">
        <v>411.1948388851161</v>
      </c>
      <c r="P1463" s="50">
        <v>392.45499995182684</v>
      </c>
      <c r="Q1463" s="50">
        <v>376.23528316946357</v>
      </c>
      <c r="R1463" s="50">
        <v>368.67585694039155</v>
      </c>
      <c r="S1463" s="50">
        <v>366.82181903883634</v>
      </c>
      <c r="T1463" s="50">
        <v>371.06914894688708</v>
      </c>
      <c r="U1463" s="306">
        <v>414.53988740790282</v>
      </c>
      <c r="V1463" s="50">
        <v>394.47887283898024</v>
      </c>
      <c r="W1463" s="50">
        <v>377.05839556654422</v>
      </c>
      <c r="X1463" s="50">
        <v>368.390994024137</v>
      </c>
      <c r="Y1463" s="50">
        <v>365.45564815745786</v>
      </c>
      <c r="Z1463" s="50">
        <v>368.5951176799403</v>
      </c>
    </row>
    <row r="1464" spans="1:26" x14ac:dyDescent="0.25">
      <c r="A1464" t="str">
        <f t="shared" si="31"/>
        <v>66. Ondersteunende activiteiten voor verzekeringen en pensioenfondsen</v>
      </c>
      <c r="B1464">
        <v>66</v>
      </c>
      <c r="C1464" s="3" t="s">
        <v>163</v>
      </c>
      <c r="D1464" s="208"/>
      <c r="E1464" s="50">
        <v>287.98335404853106</v>
      </c>
      <c r="F1464" s="50">
        <v>283.36231733428201</v>
      </c>
      <c r="G1464" s="50">
        <v>311.98241548067983</v>
      </c>
      <c r="H1464" s="50">
        <v>326.65515848534312</v>
      </c>
      <c r="I1464" s="50">
        <v>300.05034037150085</v>
      </c>
      <c r="J1464" s="50">
        <v>318.52759413009443</v>
      </c>
      <c r="K1464" s="50">
        <v>339.23132110090603</v>
      </c>
      <c r="L1464" s="50">
        <v>341.65856716156503</v>
      </c>
      <c r="M1464" s="50">
        <v>318.67324988103849</v>
      </c>
      <c r="N1464" s="50">
        <v>304.80919017408837</v>
      </c>
      <c r="O1464" s="306">
        <v>303.70116032751429</v>
      </c>
      <c r="P1464" s="50">
        <v>322.484772161048</v>
      </c>
      <c r="Q1464" s="50">
        <v>336.68475979257738</v>
      </c>
      <c r="R1464" s="50">
        <v>343.09537877718003</v>
      </c>
      <c r="S1464" s="50">
        <v>347.10645591448986</v>
      </c>
      <c r="T1464" s="50">
        <v>347.05623229651633</v>
      </c>
      <c r="U1464" s="306">
        <v>306.55538358906512</v>
      </c>
      <c r="V1464" s="50">
        <v>324.55396573184066</v>
      </c>
      <c r="W1464" s="50">
        <v>337.84413077444054</v>
      </c>
      <c r="X1464" s="50">
        <v>343.25984397014378</v>
      </c>
      <c r="Y1464" s="50">
        <v>346.24701301998141</v>
      </c>
      <c r="Z1464" s="50">
        <v>345.17426118784135</v>
      </c>
    </row>
    <row r="1465" spans="1:26" x14ac:dyDescent="0.25">
      <c r="A1465" t="str">
        <f t="shared" si="31"/>
        <v>66. Ondersteunende activiteiten voor verzekeringen en pensioenfondsen</v>
      </c>
      <c r="B1465">
        <v>66</v>
      </c>
      <c r="C1465" s="3" t="s">
        <v>164</v>
      </c>
      <c r="D1465" s="208"/>
      <c r="E1465" s="50">
        <v>251.7673776034662</v>
      </c>
      <c r="F1465" s="50">
        <v>234.1083889002862</v>
      </c>
      <c r="G1465" s="50">
        <v>244.75581158518511</v>
      </c>
      <c r="H1465" s="50">
        <v>241.8950819471618</v>
      </c>
      <c r="I1465" s="50">
        <v>232.91919625749156</v>
      </c>
      <c r="J1465" s="50">
        <v>250.32288453809679</v>
      </c>
      <c r="K1465" s="50">
        <v>280.263304692139</v>
      </c>
      <c r="L1465" s="50">
        <v>298.31218328721513</v>
      </c>
      <c r="M1465" s="50">
        <v>281.52044312541318</v>
      </c>
      <c r="N1465" s="50">
        <v>266.43582476009783</v>
      </c>
      <c r="O1465" s="306">
        <v>267.47596058666664</v>
      </c>
      <c r="P1465" s="50">
        <v>262.38871269271363</v>
      </c>
      <c r="Q1465" s="50">
        <v>259.4135019116203</v>
      </c>
      <c r="R1465" s="50">
        <v>259.75308555676327</v>
      </c>
      <c r="S1465" s="50">
        <v>258.71812591140809</v>
      </c>
      <c r="T1465" s="50">
        <v>260.53812391397395</v>
      </c>
      <c r="U1465" s="306">
        <v>270.33315854677039</v>
      </c>
      <c r="V1465" s="50">
        <v>264.40820244821305</v>
      </c>
      <c r="W1465" s="50">
        <v>260.63789727535891</v>
      </c>
      <c r="X1465" s="50">
        <v>260.20816138061701</v>
      </c>
      <c r="Y1465" s="50">
        <v>258.40580606809607</v>
      </c>
      <c r="Z1465" s="50">
        <v>259.45491632446749</v>
      </c>
    </row>
    <row r="1466" spans="1:26" x14ac:dyDescent="0.25">
      <c r="A1466" t="str">
        <f t="shared" si="31"/>
        <v>66. Ondersteunende activiteiten voor verzekeringen en pensioenfondsen</v>
      </c>
      <c r="B1466">
        <v>66</v>
      </c>
      <c r="C1466" s="3" t="s">
        <v>165</v>
      </c>
      <c r="D1466" s="208"/>
      <c r="E1466" s="50">
        <v>203.81686208857479</v>
      </c>
      <c r="F1466" s="50">
        <v>202.54837220840912</v>
      </c>
      <c r="G1466" s="50">
        <v>225.46237903547208</v>
      </c>
      <c r="H1466" s="50">
        <v>236.94958978942458</v>
      </c>
      <c r="I1466" s="50">
        <v>223.02217451094677</v>
      </c>
      <c r="J1466" s="50">
        <v>226.88634386368696</v>
      </c>
      <c r="K1466" s="50">
        <v>233.76367884386804</v>
      </c>
      <c r="L1466" s="50">
        <v>235.25949867891907</v>
      </c>
      <c r="M1466" s="50">
        <v>216.15103202883381</v>
      </c>
      <c r="N1466" s="50">
        <v>208.95790950619622</v>
      </c>
      <c r="O1466" s="306">
        <v>210.07587072106375</v>
      </c>
      <c r="P1466" s="50">
        <v>215.12696807846098</v>
      </c>
      <c r="Q1466" s="50">
        <v>220.59858686268728</v>
      </c>
      <c r="R1466" s="50">
        <v>221.38511041953123</v>
      </c>
      <c r="S1466" s="50">
        <v>221.92215916870578</v>
      </c>
      <c r="T1466" s="50">
        <v>225.50024685898009</v>
      </c>
      <c r="U1466" s="306">
        <v>212.67129520850835</v>
      </c>
      <c r="V1466" s="50">
        <v>217.14146932002313</v>
      </c>
      <c r="W1466" s="50">
        <v>222.00658368982059</v>
      </c>
      <c r="X1466" s="50">
        <v>222.13999009892549</v>
      </c>
      <c r="Y1466" s="50">
        <v>222.02108513181392</v>
      </c>
      <c r="Z1466" s="50">
        <v>224.93435169962888</v>
      </c>
    </row>
    <row r="1467" spans="1:26" x14ac:dyDescent="0.25">
      <c r="A1467" t="str">
        <f t="shared" si="31"/>
        <v>66. Ondersteunende activiteiten voor verzekeringen en pensioenfondsen</v>
      </c>
      <c r="B1467">
        <v>66</v>
      </c>
      <c r="C1467" s="3" t="s">
        <v>166</v>
      </c>
      <c r="D1467" s="206"/>
      <c r="E1467" s="50">
        <v>151.18378467761306</v>
      </c>
      <c r="F1467" s="50">
        <v>151.26846156946132</v>
      </c>
      <c r="G1467" s="50">
        <v>178.14302335726802</v>
      </c>
      <c r="H1467" s="50">
        <v>187.54863692668363</v>
      </c>
      <c r="I1467" s="50">
        <v>178.39085831048376</v>
      </c>
      <c r="J1467" s="50">
        <v>192.88497436647796</v>
      </c>
      <c r="K1467" s="50">
        <v>219.25739332712391</v>
      </c>
      <c r="L1467" s="50">
        <v>241.19411141460691</v>
      </c>
      <c r="M1467" s="50">
        <v>225.79319253652457</v>
      </c>
      <c r="N1467" s="50">
        <v>216.21321280090561</v>
      </c>
      <c r="O1467" s="306">
        <v>207.03228032006973</v>
      </c>
      <c r="P1467" s="50">
        <v>197.80845776409649</v>
      </c>
      <c r="Q1467" s="50">
        <v>189.51597084401584</v>
      </c>
      <c r="R1467" s="50">
        <v>186.4447393204305</v>
      </c>
      <c r="S1467" s="50">
        <v>187.81882294587516</v>
      </c>
      <c r="T1467" s="50">
        <v>191.53009759545054</v>
      </c>
      <c r="U1467" s="306">
        <v>209.80802133490269</v>
      </c>
      <c r="V1467" s="50">
        <v>199.86837953206694</v>
      </c>
      <c r="W1467" s="50">
        <v>190.92388414193201</v>
      </c>
      <c r="X1467" s="50">
        <v>187.27499423145107</v>
      </c>
      <c r="Y1467" s="50">
        <v>188.09791646799476</v>
      </c>
      <c r="Z1467" s="50">
        <v>191.2480925927153</v>
      </c>
    </row>
    <row r="1468" spans="1:26" x14ac:dyDescent="0.25">
      <c r="A1468" t="str">
        <f t="shared" si="31"/>
        <v>66. Ondersteunende activiteiten voor verzekeringen en pensioenfondsen</v>
      </c>
      <c r="B1468">
        <v>66</v>
      </c>
      <c r="C1468" s="3" t="s">
        <v>167</v>
      </c>
      <c r="D1468" s="206"/>
      <c r="E1468" s="50">
        <v>107.73557893056065</v>
      </c>
      <c r="F1468" s="50">
        <v>108.44461273613489</v>
      </c>
      <c r="G1468" s="50">
        <v>124.56799823718525</v>
      </c>
      <c r="H1468" s="50">
        <v>133.98042591285386</v>
      </c>
      <c r="I1468" s="50">
        <v>132.70920643964533</v>
      </c>
      <c r="J1468" s="50">
        <v>147.2587998541799</v>
      </c>
      <c r="K1468" s="50">
        <v>170.16944899441594</v>
      </c>
      <c r="L1468" s="50">
        <v>188.4736864684595</v>
      </c>
      <c r="M1468" s="50">
        <v>179.22130528420706</v>
      </c>
      <c r="N1468" s="50">
        <v>176.46978613653408</v>
      </c>
      <c r="O1468" s="306">
        <v>176.22700612916051</v>
      </c>
      <c r="P1468" s="50">
        <v>182.31463097754929</v>
      </c>
      <c r="Q1468" s="50">
        <v>187.20082391582997</v>
      </c>
      <c r="R1468" s="50">
        <v>190.60664045230371</v>
      </c>
      <c r="S1468" s="50">
        <v>191.26183832909285</v>
      </c>
      <c r="T1468" s="50">
        <v>185.79580565690691</v>
      </c>
      <c r="U1468" s="306">
        <v>178.8395471032886</v>
      </c>
      <c r="V1468" s="50">
        <v>184.47088569701739</v>
      </c>
      <c r="W1468" s="50">
        <v>188.85534381860623</v>
      </c>
      <c r="X1468" s="50">
        <v>191.72324056878881</v>
      </c>
      <c r="Y1468" s="50">
        <v>191.81398672787807</v>
      </c>
      <c r="Z1468" s="50">
        <v>185.78175613589511</v>
      </c>
    </row>
    <row r="1469" spans="1:26" x14ac:dyDescent="0.25">
      <c r="A1469" t="str">
        <f t="shared" si="31"/>
        <v>66. Ondersteunende activiteiten voor verzekeringen en pensioenfondsen</v>
      </c>
      <c r="B1469">
        <v>66</v>
      </c>
      <c r="C1469" s="3" t="s">
        <v>168</v>
      </c>
      <c r="D1469" s="206"/>
      <c r="E1469" s="50">
        <v>77.750745923814719</v>
      </c>
      <c r="F1469" s="50">
        <v>85.437277562829962</v>
      </c>
      <c r="G1469" s="50">
        <v>103.43786211397877</v>
      </c>
      <c r="H1469" s="50">
        <v>124.51410143272462</v>
      </c>
      <c r="I1469" s="50">
        <v>131.32230114331063</v>
      </c>
      <c r="J1469" s="50">
        <v>159.66214115608824</v>
      </c>
      <c r="K1469" s="50">
        <v>183.4740570049309</v>
      </c>
      <c r="L1469" s="50">
        <v>196.02291355788134</v>
      </c>
      <c r="M1469" s="50">
        <v>206.54471378400152</v>
      </c>
      <c r="N1469" s="50">
        <v>214.79348755092326</v>
      </c>
      <c r="O1469" s="306">
        <v>221.65096209792856</v>
      </c>
      <c r="P1469" s="50">
        <v>231.66222493686755</v>
      </c>
      <c r="Q1469" s="50">
        <v>238.84366585993928</v>
      </c>
      <c r="R1469" s="50">
        <v>243.27017070212665</v>
      </c>
      <c r="S1469" s="50">
        <v>247.32696459473996</v>
      </c>
      <c r="T1469" s="50">
        <v>250.82787381890199</v>
      </c>
      <c r="U1469" s="306">
        <v>223.20119228949179</v>
      </c>
      <c r="V1469" s="50">
        <v>232.59336646126232</v>
      </c>
      <c r="W1469" s="50">
        <v>239.09530145339832</v>
      </c>
      <c r="X1469" s="50">
        <v>242.80710190708865</v>
      </c>
      <c r="Y1469" s="50">
        <v>246.1269698397096</v>
      </c>
      <c r="Z1469" s="50">
        <v>248.87355203448544</v>
      </c>
    </row>
    <row r="1470" spans="1:26" x14ac:dyDescent="0.25">
      <c r="A1470" t="str">
        <f t="shared" si="31"/>
        <v>66. Ondersteunende activiteiten voor verzekeringen en pensioenfondsen</v>
      </c>
      <c r="B1470">
        <v>66</v>
      </c>
      <c r="C1470" s="3" t="s">
        <v>169</v>
      </c>
      <c r="D1470" s="206"/>
      <c r="E1470" s="50">
        <v>23.160268209218067</v>
      </c>
      <c r="F1470" s="50">
        <v>24.460434270732193</v>
      </c>
      <c r="G1470" s="50">
        <v>26.933690515217084</v>
      </c>
      <c r="H1470" s="50">
        <v>28.115955741872689</v>
      </c>
      <c r="I1470" s="50">
        <v>28.152702739160748</v>
      </c>
      <c r="J1470" s="50">
        <v>32.234736772701588</v>
      </c>
      <c r="K1470" s="50">
        <v>33.888053005157175</v>
      </c>
      <c r="L1470" s="50">
        <v>38.984850228486359</v>
      </c>
      <c r="M1470" s="50">
        <v>40.023481473998118</v>
      </c>
      <c r="N1470" s="50">
        <v>45.245356633696801</v>
      </c>
      <c r="O1470" s="306">
        <v>51.434119410483476</v>
      </c>
      <c r="P1470" s="50">
        <v>66.583306242512904</v>
      </c>
      <c r="Q1470" s="50">
        <v>74.167694378175398</v>
      </c>
      <c r="R1470" s="50">
        <v>81.681889021632642</v>
      </c>
      <c r="S1470" s="50">
        <v>87.063459899468171</v>
      </c>
      <c r="T1470" s="50">
        <v>92.261706684757399</v>
      </c>
      <c r="U1470" s="306">
        <v>51.781743830634873</v>
      </c>
      <c r="V1470" s="50">
        <v>66.83530459777333</v>
      </c>
      <c r="W1470" s="50">
        <v>74.228479680197722</v>
      </c>
      <c r="X1470" s="50">
        <v>81.507349745161775</v>
      </c>
      <c r="Y1470" s="50">
        <v>86.62078857787624</v>
      </c>
      <c r="Z1470" s="50">
        <v>91.521453168867964</v>
      </c>
    </row>
    <row r="1471" spans="1:26" x14ac:dyDescent="0.25">
      <c r="A1471" t="str">
        <f t="shared" si="31"/>
        <v>66. Ondersteunende activiteiten voor verzekeringen en pensioenfondsen</v>
      </c>
      <c r="B1471">
        <v>66</v>
      </c>
      <c r="C1471" s="3" t="s">
        <v>26</v>
      </c>
      <c r="D1471" s="208"/>
      <c r="E1471" s="50">
        <v>208.64659306359343</v>
      </c>
      <c r="F1471" s="50">
        <v>218.34232456969704</v>
      </c>
      <c r="G1471" s="50">
        <v>254.9395508663811</v>
      </c>
      <c r="H1471" s="50">
        <v>286.6104830874512</v>
      </c>
      <c r="I1471" s="50">
        <v>292.18421032211671</v>
      </c>
      <c r="J1471" s="50">
        <v>339.15567778296975</v>
      </c>
      <c r="K1471" s="50">
        <v>387.53155900450406</v>
      </c>
      <c r="L1471" s="50">
        <v>423.48145025482722</v>
      </c>
      <c r="M1471" s="50">
        <v>425.78950054220672</v>
      </c>
      <c r="N1471" s="50">
        <v>436.50863032115416</v>
      </c>
      <c r="O1471" s="306">
        <v>449.31208763757252</v>
      </c>
      <c r="P1471" s="50">
        <v>480.56016215692972</v>
      </c>
      <c r="Q1471" s="50">
        <v>500.21218415394463</v>
      </c>
      <c r="R1471" s="50">
        <v>515.55870017606298</v>
      </c>
      <c r="S1471" s="50">
        <v>525.65226282330104</v>
      </c>
      <c r="T1471" s="50">
        <v>528.88538616056633</v>
      </c>
      <c r="U1471" s="306">
        <v>453.82248322341525</v>
      </c>
      <c r="V1471" s="50">
        <v>483.89955675605302</v>
      </c>
      <c r="W1471" s="50">
        <v>502.17912495220224</v>
      </c>
      <c r="X1471" s="50">
        <v>516.03769222103915</v>
      </c>
      <c r="Y1471" s="50">
        <v>524.56174514546399</v>
      </c>
      <c r="Z1471" s="50">
        <v>526.17676133924851</v>
      </c>
    </row>
    <row r="1472" spans="1:26" x14ac:dyDescent="0.25">
      <c r="A1472" t="str">
        <f t="shared" si="31"/>
        <v>66. Ondersteunende activiteiten voor verzekeringen en pensioenfondsen</v>
      </c>
      <c r="B1472">
        <v>66</v>
      </c>
      <c r="C1472" s="3" t="s">
        <v>19</v>
      </c>
      <c r="D1472" s="208"/>
      <c r="E1472" s="50">
        <v>2128.1105471823375</v>
      </c>
      <c r="F1472" s="50">
        <v>2087.881910781412</v>
      </c>
      <c r="G1472" s="50">
        <v>2265.8728303503153</v>
      </c>
      <c r="H1472" s="50">
        <v>2331.6277307815226</v>
      </c>
      <c r="I1472" s="50">
        <v>2221.0058659293418</v>
      </c>
      <c r="J1472" s="50">
        <v>2350.7031370575978</v>
      </c>
      <c r="K1472" s="50">
        <v>2534.7768669519342</v>
      </c>
      <c r="L1472" s="50">
        <v>2640.9386795533669</v>
      </c>
      <c r="M1472" s="50">
        <v>2479.0494661548591</v>
      </c>
      <c r="N1472" s="50">
        <v>2408.2055168981569</v>
      </c>
      <c r="O1472" s="306">
        <v>2411.4862632505451</v>
      </c>
      <c r="P1472" s="50">
        <v>2449.7290524630744</v>
      </c>
      <c r="Q1472" s="50">
        <v>2489.7530282403154</v>
      </c>
      <c r="R1472" s="50">
        <v>2530.2332055636357</v>
      </c>
      <c r="S1472" s="50">
        <v>2570.8552988066695</v>
      </c>
      <c r="T1472" s="50">
        <v>2613.0246982489512</v>
      </c>
      <c r="U1472" s="306">
        <v>2433.9177132502214</v>
      </c>
      <c r="V1472" s="50">
        <v>2465.1288088836163</v>
      </c>
      <c r="W1472" s="50">
        <v>2497.9082260296805</v>
      </c>
      <c r="X1472" s="50">
        <v>2530.9279483712949</v>
      </c>
      <c r="Y1472" s="50">
        <v>2563.874376128053</v>
      </c>
      <c r="Z1472" s="50">
        <v>2598.1320255333758</v>
      </c>
    </row>
    <row r="1473" spans="1:26" x14ac:dyDescent="0.25">
      <c r="A1473" t="str">
        <f t="shared" si="31"/>
        <v>66. Ondersteunende activiteiten voor verzekeringen en pensioenfondsen</v>
      </c>
      <c r="B1473">
        <v>66</v>
      </c>
      <c r="C1473" s="3" t="s">
        <v>20</v>
      </c>
      <c r="D1473" s="208"/>
      <c r="E1473" s="207">
        <v>9.8043117797543849E-2</v>
      </c>
      <c r="F1473" s="207">
        <v>0.10457599323133179</v>
      </c>
      <c r="G1473" s="207">
        <v>0.11251273568912787</v>
      </c>
      <c r="H1473" s="207">
        <v>0.12292291745534531</v>
      </c>
      <c r="I1473" s="207">
        <v>0.13155490258007818</v>
      </c>
      <c r="J1473" s="207">
        <v>0.14427839587073288</v>
      </c>
      <c r="K1473" s="207">
        <v>0.1528858670193366</v>
      </c>
      <c r="L1473" s="207">
        <v>0.16035262519856994</v>
      </c>
      <c r="M1473" s="207">
        <v>0.17175514500831218</v>
      </c>
      <c r="N1473" s="207">
        <v>0.18125887813901811</v>
      </c>
      <c r="O1473" s="307">
        <v>0.18632164507208332</v>
      </c>
      <c r="P1473" s="207">
        <v>0.19616869942157547</v>
      </c>
      <c r="Q1473" s="207">
        <v>0.20090835455574482</v>
      </c>
      <c r="R1473" s="207">
        <v>0.20375936061641281</v>
      </c>
      <c r="S1473" s="207">
        <v>0.20446590792850008</v>
      </c>
      <c r="T1473" s="207">
        <v>0.20240351593882169</v>
      </c>
      <c r="U1473" s="307">
        <v>0.18645761142737513</v>
      </c>
      <c r="V1473" s="207">
        <v>0.19629787904478579</v>
      </c>
      <c r="W1473" s="207">
        <v>0.20103986196097953</v>
      </c>
      <c r="X1473" s="207">
        <v>0.20389268392769547</v>
      </c>
      <c r="Y1473" s="207">
        <v>0.20459728839665453</v>
      </c>
      <c r="Z1473" s="207">
        <v>0.20252117912723416</v>
      </c>
    </row>
    <row r="1474" spans="1:26" x14ac:dyDescent="0.25">
      <c r="A1474" t="str">
        <f t="shared" si="31"/>
        <v>66. Ondersteunende activiteiten voor verzekeringen en pensioenfondsen</v>
      </c>
      <c r="B1474">
        <v>66</v>
      </c>
      <c r="C1474" s="3" t="s">
        <v>29</v>
      </c>
      <c r="D1474" s="208"/>
      <c r="E1474" s="50">
        <v>2128.1105471823375</v>
      </c>
      <c r="F1474" s="50">
        <v>2087.881910781412</v>
      </c>
      <c r="G1474" s="50">
        <v>2265.8728303503153</v>
      </c>
      <c r="H1474" s="50">
        <v>2331.6277307815226</v>
      </c>
      <c r="I1474" s="50">
        <v>2221.0058659293418</v>
      </c>
      <c r="J1474" s="50">
        <v>2350.7031370575978</v>
      </c>
      <c r="K1474" s="50">
        <v>2528.7768669519342</v>
      </c>
      <c r="L1474" s="50">
        <v>2410.9386795533669</v>
      </c>
      <c r="M1474" s="50">
        <v>2474.0494661548591</v>
      </c>
      <c r="N1474" s="50">
        <v>2408.2055168981569</v>
      </c>
      <c r="O1474" s="306">
        <v>2411.4862632505451</v>
      </c>
      <c r="P1474" s="50">
        <v>2449.7290524630744</v>
      </c>
      <c r="Q1474" s="50">
        <v>2489.7530282403154</v>
      </c>
      <c r="R1474" s="50">
        <v>2530.2332055636357</v>
      </c>
      <c r="S1474" s="50">
        <v>2570.8552988066695</v>
      </c>
      <c r="T1474" s="50">
        <v>2613.0246982489512</v>
      </c>
      <c r="U1474" s="306">
        <v>2433.9177132502214</v>
      </c>
      <c r="V1474" s="50">
        <v>2465.1288088836163</v>
      </c>
      <c r="W1474" s="50">
        <v>2497.9082260296805</v>
      </c>
      <c r="X1474" s="50">
        <v>2530.9279483712949</v>
      </c>
      <c r="Y1474" s="50">
        <v>2563.874376128053</v>
      </c>
      <c r="Z1474" s="50">
        <v>2598.1320255333758</v>
      </c>
    </row>
    <row r="1475" spans="1:26" x14ac:dyDescent="0.25">
      <c r="A1475" t="str">
        <f t="shared" ref="A1475:A1538" si="32">VLOOKUP(B1475,$AT$3:$AU$70,2)</f>
        <v>68. Exploitatie van en handel in onroerend goed</v>
      </c>
      <c r="B1475">
        <v>68</v>
      </c>
      <c r="C1475" s="3" t="s">
        <v>25</v>
      </c>
      <c r="D1475" s="50">
        <v>8783</v>
      </c>
      <c r="E1475" s="50">
        <v>9005</v>
      </c>
      <c r="F1475" s="50">
        <v>9301</v>
      </c>
      <c r="G1475" s="50">
        <v>9601</v>
      </c>
      <c r="H1475" s="50">
        <v>9832</v>
      </c>
      <c r="I1475" s="50">
        <v>10117</v>
      </c>
      <c r="J1475" s="50">
        <v>10314</v>
      </c>
      <c r="K1475" s="50">
        <v>10516</v>
      </c>
      <c r="L1475" s="50">
        <v>10657</v>
      </c>
      <c r="M1475" s="50">
        <v>10522</v>
      </c>
      <c r="N1475" s="50">
        <v>10538.23799413061</v>
      </c>
      <c r="O1475" s="306">
        <v>10731.99630217768</v>
      </c>
      <c r="P1475" s="50">
        <v>10929.317092108173</v>
      </c>
      <c r="Q1475" s="50">
        <v>11130.265864479437</v>
      </c>
      <c r="R1475" s="50">
        <v>11334.90932415616</v>
      </c>
      <c r="S1475" s="50">
        <v>11543.315402452996</v>
      </c>
      <c r="T1475" s="50">
        <v>11755.553279684342</v>
      </c>
      <c r="U1475" s="306">
        <v>10661.426296614971</v>
      </c>
      <c r="V1475" s="50">
        <v>10786.054627107567</v>
      </c>
      <c r="W1475" s="50">
        <v>10912.139819030259</v>
      </c>
      <c r="X1475" s="50">
        <v>11039.698902581706</v>
      </c>
      <c r="Y1475" s="50">
        <v>11168.749107037607</v>
      </c>
      <c r="Z1475" s="50">
        <v>11299.307863077851</v>
      </c>
    </row>
    <row r="1476" spans="1:26" x14ac:dyDescent="0.25">
      <c r="A1476" t="str">
        <f t="shared" si="32"/>
        <v>68. Exploitatie van en handel in onroerend goed</v>
      </c>
      <c r="B1476">
        <v>68</v>
      </c>
      <c r="C1476" s="3" t="s">
        <v>154</v>
      </c>
      <c r="D1476" s="206"/>
      <c r="E1476" s="50">
        <v>222</v>
      </c>
      <c r="F1476" s="50">
        <v>296</v>
      </c>
      <c r="G1476" s="50">
        <v>300</v>
      </c>
      <c r="H1476" s="50">
        <v>231</v>
      </c>
      <c r="I1476" s="50">
        <v>285</v>
      </c>
      <c r="J1476" s="50">
        <v>197</v>
      </c>
      <c r="K1476" s="50">
        <v>202</v>
      </c>
      <c r="L1476" s="50">
        <v>141</v>
      </c>
      <c r="M1476" s="50">
        <v>-135</v>
      </c>
      <c r="N1476" s="50">
        <v>16.237994130609877</v>
      </c>
      <c r="O1476" s="306">
        <v>193.75830804707039</v>
      </c>
      <c r="P1476" s="50">
        <v>197.32078993049254</v>
      </c>
      <c r="Q1476" s="50">
        <v>200.94877237126457</v>
      </c>
      <c r="R1476" s="50">
        <v>204.64345967672307</v>
      </c>
      <c r="S1476" s="50">
        <v>208.4060782968354</v>
      </c>
      <c r="T1476" s="50">
        <v>212.23787723134592</v>
      </c>
      <c r="U1476" s="306">
        <v>123.18830248436097</v>
      </c>
      <c r="V1476" s="50">
        <v>124.62833049259643</v>
      </c>
      <c r="W1476" s="50">
        <v>126.08519192269159</v>
      </c>
      <c r="X1476" s="50">
        <v>127.55908355144675</v>
      </c>
      <c r="Y1476" s="50">
        <v>129.05020445590162</v>
      </c>
      <c r="Z1476" s="50">
        <v>130.55875604024368</v>
      </c>
    </row>
    <row r="1477" spans="1:26" x14ac:dyDescent="0.25">
      <c r="A1477" t="str">
        <f t="shared" si="32"/>
        <v>68. Exploitatie van en handel in onroerend goed</v>
      </c>
      <c r="B1477">
        <v>68</v>
      </c>
      <c r="C1477" s="3" t="s">
        <v>155</v>
      </c>
      <c r="D1477" s="206"/>
      <c r="E1477" s="207">
        <v>1.0252761015598315</v>
      </c>
      <c r="F1477" s="207">
        <v>1.0328706274292061</v>
      </c>
      <c r="G1477" s="207">
        <v>1.0322545962799698</v>
      </c>
      <c r="H1477" s="207">
        <v>1.0240599937506509</v>
      </c>
      <c r="I1477" s="207">
        <v>1.0289869812855981</v>
      </c>
      <c r="J1477" s="207">
        <v>1.0194721755461105</v>
      </c>
      <c r="K1477" s="207">
        <v>1.0195850300562344</v>
      </c>
      <c r="L1477" s="207">
        <v>1.0134081399771777</v>
      </c>
      <c r="M1477" s="207">
        <v>0.98733226986956935</v>
      </c>
      <c r="N1477" s="207">
        <v>1.0015432421716983</v>
      </c>
      <c r="O1477" s="307">
        <v>1.0183862148639067</v>
      </c>
      <c r="P1477" s="207">
        <v>1.0183862148639069</v>
      </c>
      <c r="Q1477" s="207">
        <v>1.0183862148639062</v>
      </c>
      <c r="R1477" s="207">
        <v>1.0183862148639065</v>
      </c>
      <c r="S1477" s="207">
        <v>1.0183862148639067</v>
      </c>
      <c r="T1477" s="207">
        <v>1.0183862148639069</v>
      </c>
      <c r="U1477" s="307">
        <v>1.0116896489292586</v>
      </c>
      <c r="V1477" s="207">
        <v>1.0116896489292588</v>
      </c>
      <c r="W1477" s="207">
        <v>1.0116896489292584</v>
      </c>
      <c r="X1477" s="207">
        <v>1.0116896489292586</v>
      </c>
      <c r="Y1477" s="207">
        <v>1.0116896489292586</v>
      </c>
      <c r="Z1477" s="207">
        <v>1.0116896489292588</v>
      </c>
    </row>
    <row r="1478" spans="1:26" x14ac:dyDescent="0.25">
      <c r="A1478" t="str">
        <f t="shared" si="32"/>
        <v>68. Exploitatie van en handel in onroerend goed</v>
      </c>
      <c r="B1478">
        <v>68</v>
      </c>
      <c r="C1478" s="3" t="s">
        <v>8</v>
      </c>
      <c r="D1478" s="50">
        <v>16</v>
      </c>
      <c r="E1478" s="50">
        <v>16</v>
      </c>
      <c r="F1478" s="50">
        <v>8</v>
      </c>
      <c r="G1478" s="50">
        <v>11</v>
      </c>
      <c r="H1478" s="50">
        <v>21</v>
      </c>
      <c r="I1478" s="50">
        <v>10</v>
      </c>
      <c r="J1478" s="50">
        <v>26</v>
      </c>
      <c r="K1478" s="50">
        <v>23</v>
      </c>
      <c r="L1478" s="50">
        <v>23</v>
      </c>
      <c r="M1478" s="50">
        <v>20</v>
      </c>
      <c r="N1478" s="50">
        <v>18.177344827172675</v>
      </c>
      <c r="O1478" s="306">
        <v>18.59780850423591</v>
      </c>
      <c r="P1478" s="50">
        <v>19.480902912870121</v>
      </c>
      <c r="Q1478" s="50">
        <v>20.275998882002686</v>
      </c>
      <c r="R1478" s="50">
        <v>20.937703493116263</v>
      </c>
      <c r="S1478" s="50">
        <v>21.64864855949692</v>
      </c>
      <c r="T1478" s="50">
        <v>21.820682660474301</v>
      </c>
      <c r="U1478" s="306">
        <v>18.475515557737953</v>
      </c>
      <c r="V1478" s="50">
        <v>19.225545496828964</v>
      </c>
      <c r="W1478" s="50">
        <v>19.878638791281325</v>
      </c>
      <c r="X1478" s="50">
        <v>20.392394474910766</v>
      </c>
      <c r="Y1478" s="50">
        <v>20.9461767124609</v>
      </c>
      <c r="Z1478" s="50">
        <v>20.973798960983107</v>
      </c>
    </row>
    <row r="1479" spans="1:26" x14ac:dyDescent="0.25">
      <c r="A1479" t="str">
        <f t="shared" si="32"/>
        <v>68. Exploitatie van en handel in onroerend goed</v>
      </c>
      <c r="B1479">
        <v>68</v>
      </c>
      <c r="C1479" s="3" t="s">
        <v>9</v>
      </c>
      <c r="D1479" s="50">
        <v>467</v>
      </c>
      <c r="E1479" s="50">
        <v>475</v>
      </c>
      <c r="F1479" s="50">
        <v>452</v>
      </c>
      <c r="G1479" s="50">
        <v>461</v>
      </c>
      <c r="H1479" s="50">
        <v>497</v>
      </c>
      <c r="I1479" s="50">
        <v>542</v>
      </c>
      <c r="J1479" s="50">
        <v>553</v>
      </c>
      <c r="K1479" s="50">
        <v>550</v>
      </c>
      <c r="L1479" s="50">
        <v>581</v>
      </c>
      <c r="M1479" s="50">
        <v>561</v>
      </c>
      <c r="N1479" s="50">
        <v>536.85847739563428</v>
      </c>
      <c r="O1479" s="306">
        <v>549.27665461648473</v>
      </c>
      <c r="P1479" s="50">
        <v>575.35839120252615</v>
      </c>
      <c r="Q1479" s="50">
        <v>598.84113939432063</v>
      </c>
      <c r="R1479" s="50">
        <v>618.38424282255437</v>
      </c>
      <c r="S1479" s="50">
        <v>639.38163762790043</v>
      </c>
      <c r="T1479" s="50">
        <v>644.46257581711166</v>
      </c>
      <c r="U1479" s="306">
        <v>545.66479569663989</v>
      </c>
      <c r="V1479" s="50">
        <v>567.81654200117259</v>
      </c>
      <c r="W1479" s="50">
        <v>587.10531464594681</v>
      </c>
      <c r="X1479" s="50">
        <v>602.27882302624391</v>
      </c>
      <c r="Y1479" s="50">
        <v>618.63449497319868</v>
      </c>
      <c r="Z1479" s="50">
        <v>619.45030379593209</v>
      </c>
    </row>
    <row r="1480" spans="1:26" x14ac:dyDescent="0.25">
      <c r="A1480" t="str">
        <f t="shared" si="32"/>
        <v>68. Exploitatie van en handel in onroerend goed</v>
      </c>
      <c r="B1480">
        <v>68</v>
      </c>
      <c r="C1480" s="3" t="s">
        <v>10</v>
      </c>
      <c r="D1480" s="50">
        <v>937</v>
      </c>
      <c r="E1480" s="50">
        <v>1006</v>
      </c>
      <c r="F1480" s="50">
        <v>1090</v>
      </c>
      <c r="G1480" s="50">
        <v>1174</v>
      </c>
      <c r="H1480" s="50">
        <v>1195</v>
      </c>
      <c r="I1480" s="50">
        <v>1267</v>
      </c>
      <c r="J1480" s="50">
        <v>1281</v>
      </c>
      <c r="K1480" s="50">
        <v>1330</v>
      </c>
      <c r="L1480" s="50">
        <v>1321</v>
      </c>
      <c r="M1480" s="50">
        <v>1306</v>
      </c>
      <c r="N1480" s="50">
        <v>1243.8945106732472</v>
      </c>
      <c r="O1480" s="306">
        <v>1272.667275057109</v>
      </c>
      <c r="P1480" s="50">
        <v>1333.0983389858879</v>
      </c>
      <c r="Q1480" s="50">
        <v>1387.5075786667007</v>
      </c>
      <c r="R1480" s="50">
        <v>1432.7887097272144</v>
      </c>
      <c r="S1480" s="50">
        <v>1481.4394160800562</v>
      </c>
      <c r="T1480" s="50">
        <v>1493.2118875762499</v>
      </c>
      <c r="U1480" s="306">
        <v>1264.2986422183092</v>
      </c>
      <c r="V1480" s="50">
        <v>1315.6239668433475</v>
      </c>
      <c r="W1480" s="50">
        <v>1360.3158165964755</v>
      </c>
      <c r="X1480" s="50">
        <v>1395.4726494986353</v>
      </c>
      <c r="Y1480" s="50">
        <v>1433.3685408923675</v>
      </c>
      <c r="Z1480" s="50">
        <v>1435.2587599334818</v>
      </c>
    </row>
    <row r="1481" spans="1:26" x14ac:dyDescent="0.25">
      <c r="A1481" t="str">
        <f t="shared" si="32"/>
        <v>68. Exploitatie van en handel in onroerend goed</v>
      </c>
      <c r="B1481">
        <v>68</v>
      </c>
      <c r="C1481" s="3" t="s">
        <v>11</v>
      </c>
      <c r="D1481" s="50">
        <v>1077</v>
      </c>
      <c r="E1481" s="50">
        <v>1078</v>
      </c>
      <c r="F1481" s="50">
        <v>1128</v>
      </c>
      <c r="G1481" s="50">
        <v>1145</v>
      </c>
      <c r="H1481" s="50">
        <v>1167</v>
      </c>
      <c r="I1481" s="50">
        <v>1190</v>
      </c>
      <c r="J1481" s="50">
        <v>1274</v>
      </c>
      <c r="K1481" s="50">
        <v>1359</v>
      </c>
      <c r="L1481" s="50">
        <v>1401</v>
      </c>
      <c r="M1481" s="50">
        <v>1357</v>
      </c>
      <c r="N1481" s="50">
        <v>1354.259092277995</v>
      </c>
      <c r="O1481" s="306">
        <v>1343.3090139532183</v>
      </c>
      <c r="P1481" s="50">
        <v>1354.0307622732007</v>
      </c>
      <c r="Q1481" s="50">
        <v>1347.2992407631259</v>
      </c>
      <c r="R1481" s="50">
        <v>1376.5105080854514</v>
      </c>
      <c r="S1481" s="50">
        <v>1416.0502024337823</v>
      </c>
      <c r="T1481" s="50">
        <v>1466.4600814376022</v>
      </c>
      <c r="U1481" s="306">
        <v>1334.4758647498516</v>
      </c>
      <c r="V1481" s="50">
        <v>1336.2820060558533</v>
      </c>
      <c r="W1481" s="50">
        <v>1320.8954639798392</v>
      </c>
      <c r="X1481" s="50">
        <v>1340.6601774147362</v>
      </c>
      <c r="Y1481" s="50">
        <v>1370.1011262840377</v>
      </c>
      <c r="Z1481" s="50">
        <v>1409.5452195953651</v>
      </c>
    </row>
    <row r="1482" spans="1:26" x14ac:dyDescent="0.25">
      <c r="A1482" t="str">
        <f t="shared" si="32"/>
        <v>68. Exploitatie van en handel in onroerend goed</v>
      </c>
      <c r="B1482">
        <v>68</v>
      </c>
      <c r="C1482" s="3" t="s">
        <v>12</v>
      </c>
      <c r="D1482" s="50">
        <v>1010</v>
      </c>
      <c r="E1482" s="50">
        <v>1070</v>
      </c>
      <c r="F1482" s="50">
        <v>1121</v>
      </c>
      <c r="G1482" s="50">
        <v>1139</v>
      </c>
      <c r="H1482" s="50">
        <v>1180</v>
      </c>
      <c r="I1482" s="50">
        <v>1204</v>
      </c>
      <c r="J1482" s="50">
        <v>1188</v>
      </c>
      <c r="K1482" s="50">
        <v>1185</v>
      </c>
      <c r="L1482" s="50">
        <v>1237</v>
      </c>
      <c r="M1482" s="50">
        <v>1218</v>
      </c>
      <c r="N1482" s="50">
        <v>1280.2614023556196</v>
      </c>
      <c r="O1482" s="306">
        <v>1331.6669010221515</v>
      </c>
      <c r="P1482" s="50">
        <v>1357.1577199762321</v>
      </c>
      <c r="Q1482" s="50">
        <v>1430.6075176121269</v>
      </c>
      <c r="R1482" s="50">
        <v>1452.3000664248311</v>
      </c>
      <c r="S1482" s="50">
        <v>1449.3666688811818</v>
      </c>
      <c r="T1482" s="50">
        <v>1437.6475830459347</v>
      </c>
      <c r="U1482" s="306">
        <v>1322.9103064458247</v>
      </c>
      <c r="V1482" s="50">
        <v>1339.367975317914</v>
      </c>
      <c r="W1482" s="50">
        <v>1402.571101932024</v>
      </c>
      <c r="X1482" s="50">
        <v>1414.4758454627624</v>
      </c>
      <c r="Y1482" s="50">
        <v>1402.3365146374531</v>
      </c>
      <c r="Z1482" s="50">
        <v>1381.8509646431528</v>
      </c>
    </row>
    <row r="1483" spans="1:26" x14ac:dyDescent="0.25">
      <c r="A1483" t="str">
        <f t="shared" si="32"/>
        <v>68. Exploitatie van en handel in onroerend goed</v>
      </c>
      <c r="B1483">
        <v>68</v>
      </c>
      <c r="C1483" s="3" t="s">
        <v>13</v>
      </c>
      <c r="D1483" s="50">
        <v>1161</v>
      </c>
      <c r="E1483" s="50">
        <v>1114</v>
      </c>
      <c r="F1483" s="50">
        <v>1090</v>
      </c>
      <c r="G1483" s="50">
        <v>1106</v>
      </c>
      <c r="H1483" s="50">
        <v>1126</v>
      </c>
      <c r="I1483" s="50">
        <v>1128</v>
      </c>
      <c r="J1483" s="50">
        <v>1150</v>
      </c>
      <c r="K1483" s="50">
        <v>1227</v>
      </c>
      <c r="L1483" s="50">
        <v>1204</v>
      </c>
      <c r="M1483" s="50">
        <v>1175</v>
      </c>
      <c r="N1483" s="50">
        <v>1204.236378462768</v>
      </c>
      <c r="O1483" s="306">
        <v>1215.557055485498</v>
      </c>
      <c r="P1483" s="50">
        <v>1247.7935138384698</v>
      </c>
      <c r="Q1483" s="50">
        <v>1280.6840729619998</v>
      </c>
      <c r="R1483" s="50">
        <v>1303.5383057519855</v>
      </c>
      <c r="S1483" s="50">
        <v>1370.1722326324348</v>
      </c>
      <c r="T1483" s="50">
        <v>1425.1878620561679</v>
      </c>
      <c r="U1483" s="306">
        <v>1207.5639602819526</v>
      </c>
      <c r="V1483" s="50">
        <v>1231.4373249661251</v>
      </c>
      <c r="W1483" s="50">
        <v>1255.585790880845</v>
      </c>
      <c r="X1483" s="50">
        <v>1269.588489147859</v>
      </c>
      <c r="Y1483" s="50">
        <v>1325.7118398107059</v>
      </c>
      <c r="Z1483" s="50">
        <v>1369.8748185612212</v>
      </c>
    </row>
    <row r="1484" spans="1:26" x14ac:dyDescent="0.25">
      <c r="A1484" t="str">
        <f t="shared" si="32"/>
        <v>68. Exploitatie van en handel in onroerend goed</v>
      </c>
      <c r="B1484">
        <v>68</v>
      </c>
      <c r="C1484" s="3" t="s">
        <v>14</v>
      </c>
      <c r="D1484" s="50">
        <v>1189</v>
      </c>
      <c r="E1484" s="50">
        <v>1208</v>
      </c>
      <c r="F1484" s="50">
        <v>1225</v>
      </c>
      <c r="G1484" s="50">
        <v>1253</v>
      </c>
      <c r="H1484" s="50">
        <v>1237</v>
      </c>
      <c r="I1484" s="50">
        <v>1227</v>
      </c>
      <c r="J1484" s="50">
        <v>1213</v>
      </c>
      <c r="K1484" s="50">
        <v>1176</v>
      </c>
      <c r="L1484" s="50">
        <v>1157</v>
      </c>
      <c r="M1484" s="50">
        <v>1166</v>
      </c>
      <c r="N1484" s="50">
        <v>1154.5666961861052</v>
      </c>
      <c r="O1484" s="306">
        <v>1199.1167233741135</v>
      </c>
      <c r="P1484" s="50">
        <v>1239.4610028946404</v>
      </c>
      <c r="Q1484" s="50">
        <v>1243.7311112524615</v>
      </c>
      <c r="R1484" s="50">
        <v>1257.5184805078677</v>
      </c>
      <c r="S1484" s="50">
        <v>1288.8080858015298</v>
      </c>
      <c r="T1484" s="50">
        <v>1300.923796923184</v>
      </c>
      <c r="U1484" s="306">
        <v>1191.2317342764486</v>
      </c>
      <c r="V1484" s="50">
        <v>1223.2140373202747</v>
      </c>
      <c r="W1484" s="50">
        <v>1219.3570170302025</v>
      </c>
      <c r="X1484" s="50">
        <v>1224.7672206475654</v>
      </c>
      <c r="Y1484" s="50">
        <v>1246.9878588243223</v>
      </c>
      <c r="Z1484" s="50">
        <v>1250.4335728070409</v>
      </c>
    </row>
    <row r="1485" spans="1:26" x14ac:dyDescent="0.25">
      <c r="A1485" t="str">
        <f t="shared" si="32"/>
        <v>68. Exploitatie van en handel in onroerend goed</v>
      </c>
      <c r="B1485">
        <v>68</v>
      </c>
      <c r="C1485" s="3" t="s">
        <v>15</v>
      </c>
      <c r="D1485" s="50">
        <v>1164</v>
      </c>
      <c r="E1485" s="50">
        <v>1191</v>
      </c>
      <c r="F1485" s="50">
        <v>1230</v>
      </c>
      <c r="G1485" s="50">
        <v>1285</v>
      </c>
      <c r="H1485" s="50">
        <v>1269</v>
      </c>
      <c r="I1485" s="50">
        <v>1288</v>
      </c>
      <c r="J1485" s="50">
        <v>1283</v>
      </c>
      <c r="K1485" s="50">
        <v>1267</v>
      </c>
      <c r="L1485" s="50">
        <v>1287</v>
      </c>
      <c r="M1485" s="50">
        <v>1274</v>
      </c>
      <c r="N1485" s="50">
        <v>1271.8390648161635</v>
      </c>
      <c r="O1485" s="306">
        <v>1257.3549749963734</v>
      </c>
      <c r="P1485" s="50">
        <v>1233.182952418395</v>
      </c>
      <c r="Q1485" s="50">
        <v>1214.7954436834277</v>
      </c>
      <c r="R1485" s="50">
        <v>1244.0209563356509</v>
      </c>
      <c r="S1485" s="50">
        <v>1231.8232231917991</v>
      </c>
      <c r="T1485" s="50">
        <v>1279.3900959971811</v>
      </c>
      <c r="U1485" s="306">
        <v>1249.0870307033074</v>
      </c>
      <c r="V1485" s="50">
        <v>1217.0182800906289</v>
      </c>
      <c r="W1485" s="50">
        <v>1190.9884179226156</v>
      </c>
      <c r="X1485" s="50">
        <v>1211.6212308094259</v>
      </c>
      <c r="Y1485" s="50">
        <v>1191.8520844650907</v>
      </c>
      <c r="Z1485" s="50">
        <v>1229.7356175168511</v>
      </c>
    </row>
    <row r="1486" spans="1:26" x14ac:dyDescent="0.25">
      <c r="A1486" t="str">
        <f t="shared" si="32"/>
        <v>68. Exploitatie van en handel in onroerend goed</v>
      </c>
      <c r="B1486">
        <v>68</v>
      </c>
      <c r="C1486" s="3" t="s">
        <v>16</v>
      </c>
      <c r="D1486" s="50">
        <v>989</v>
      </c>
      <c r="E1486" s="50">
        <v>1028</v>
      </c>
      <c r="F1486" s="50">
        <v>1084</v>
      </c>
      <c r="G1486" s="50">
        <v>1101</v>
      </c>
      <c r="H1486" s="50">
        <v>1177</v>
      </c>
      <c r="I1486" s="50">
        <v>1229</v>
      </c>
      <c r="J1486" s="50">
        <v>1266</v>
      </c>
      <c r="K1486" s="50">
        <v>1322</v>
      </c>
      <c r="L1486" s="50">
        <v>1319</v>
      </c>
      <c r="M1486" s="50">
        <v>1284</v>
      </c>
      <c r="N1486" s="50">
        <v>1259.4104131296197</v>
      </c>
      <c r="O1486" s="306">
        <v>1243.0299534330511</v>
      </c>
      <c r="P1486" s="50">
        <v>1235.8762301146539</v>
      </c>
      <c r="Q1486" s="50">
        <v>1282.0308633008303</v>
      </c>
      <c r="R1486" s="50">
        <v>1294.0251816016062</v>
      </c>
      <c r="S1486" s="50">
        <v>1291.8403662568364</v>
      </c>
      <c r="T1486" s="50">
        <v>1276.0974727816269</v>
      </c>
      <c r="U1486" s="306">
        <v>1234.8562056736912</v>
      </c>
      <c r="V1486" s="50">
        <v>1219.6762540621951</v>
      </c>
      <c r="W1486" s="50">
        <v>1256.9061874161282</v>
      </c>
      <c r="X1486" s="50">
        <v>1260.3231281961621</v>
      </c>
      <c r="Y1486" s="50">
        <v>1249.921745532494</v>
      </c>
      <c r="Z1486" s="50">
        <v>1226.5707844796891</v>
      </c>
    </row>
    <row r="1487" spans="1:26" x14ac:dyDescent="0.25">
      <c r="A1487" t="str">
        <f t="shared" si="32"/>
        <v>68. Exploitatie van en handel in onroerend goed</v>
      </c>
      <c r="B1487">
        <v>68</v>
      </c>
      <c r="C1487" s="3" t="s">
        <v>17</v>
      </c>
      <c r="D1487" s="50">
        <v>458</v>
      </c>
      <c r="E1487" s="50">
        <v>503</v>
      </c>
      <c r="F1487" s="50">
        <v>541</v>
      </c>
      <c r="G1487" s="50">
        <v>586</v>
      </c>
      <c r="H1487" s="50">
        <v>627</v>
      </c>
      <c r="I1487" s="50">
        <v>686</v>
      </c>
      <c r="J1487" s="50">
        <v>710</v>
      </c>
      <c r="K1487" s="50">
        <v>733</v>
      </c>
      <c r="L1487" s="50">
        <v>785</v>
      </c>
      <c r="M1487" s="50">
        <v>792</v>
      </c>
      <c r="N1487" s="50">
        <v>837.62008675643995</v>
      </c>
      <c r="O1487" s="306">
        <v>872.15899597685211</v>
      </c>
      <c r="P1487" s="50">
        <v>893.99594564382687</v>
      </c>
      <c r="Q1487" s="50">
        <v>875.73967606260362</v>
      </c>
      <c r="R1487" s="50">
        <v>862.82912851614583</v>
      </c>
      <c r="S1487" s="50">
        <v>853.82533135647805</v>
      </c>
      <c r="T1487" s="50">
        <v>847.86279800419459</v>
      </c>
      <c r="U1487" s="306">
        <v>866.42397115344943</v>
      </c>
      <c r="V1487" s="50">
        <v>882.27736690792722</v>
      </c>
      <c r="W1487" s="50">
        <v>858.57731581817313</v>
      </c>
      <c r="X1487" s="50">
        <v>840.35729892390179</v>
      </c>
      <c r="Y1487" s="50">
        <v>826.11975629872177</v>
      </c>
      <c r="Z1487" s="50">
        <v>814.95634891607801</v>
      </c>
    </row>
    <row r="1488" spans="1:26" x14ac:dyDescent="0.25">
      <c r="A1488" t="str">
        <f t="shared" si="32"/>
        <v>68. Exploitatie van en handel in onroerend goed</v>
      </c>
      <c r="B1488">
        <v>68</v>
      </c>
      <c r="C1488" s="3" t="s">
        <v>156</v>
      </c>
      <c r="D1488" s="50">
        <v>315</v>
      </c>
      <c r="E1488" s="50">
        <v>316</v>
      </c>
      <c r="F1488" s="50">
        <v>332</v>
      </c>
      <c r="G1488" s="50">
        <v>340</v>
      </c>
      <c r="H1488" s="50">
        <v>336</v>
      </c>
      <c r="I1488" s="50">
        <v>346</v>
      </c>
      <c r="J1488" s="50">
        <v>370</v>
      </c>
      <c r="K1488" s="50">
        <v>344</v>
      </c>
      <c r="L1488" s="50">
        <v>342</v>
      </c>
      <c r="M1488" s="50">
        <v>369</v>
      </c>
      <c r="N1488" s="50">
        <v>377.11452724984775</v>
      </c>
      <c r="O1488" s="306">
        <v>429.26094575859457</v>
      </c>
      <c r="P1488" s="50">
        <v>439.88133184746698</v>
      </c>
      <c r="Q1488" s="50">
        <v>448.75322189983478</v>
      </c>
      <c r="R1488" s="50">
        <v>472.05604088974047</v>
      </c>
      <c r="S1488" s="50">
        <v>498.95958963150485</v>
      </c>
      <c r="T1488" s="50">
        <v>562.48844338461129</v>
      </c>
      <c r="U1488" s="306">
        <v>426.43826985775661</v>
      </c>
      <c r="V1488" s="50">
        <v>434.11532804529702</v>
      </c>
      <c r="W1488" s="50">
        <v>439.95875401672936</v>
      </c>
      <c r="X1488" s="50">
        <v>459.76164497950185</v>
      </c>
      <c r="Y1488" s="50">
        <v>482.76896860675652</v>
      </c>
      <c r="Z1488" s="50">
        <v>540.65767386805771</v>
      </c>
    </row>
    <row r="1489" spans="1:27" x14ac:dyDescent="0.25">
      <c r="A1489" t="str">
        <f t="shared" si="32"/>
        <v>68. Exploitatie van en handel in onroerend goed</v>
      </c>
      <c r="B1489">
        <v>68</v>
      </c>
      <c r="C1489" s="3" t="s">
        <v>6</v>
      </c>
      <c r="D1489" s="50">
        <v>1762</v>
      </c>
      <c r="E1489" s="50">
        <v>1847</v>
      </c>
      <c r="F1489" s="50">
        <v>1957</v>
      </c>
      <c r="G1489" s="50">
        <v>2027</v>
      </c>
      <c r="H1489" s="50">
        <v>2140</v>
      </c>
      <c r="I1489" s="50">
        <v>2261</v>
      </c>
      <c r="J1489" s="50">
        <v>2346</v>
      </c>
      <c r="K1489" s="50">
        <v>2399</v>
      </c>
      <c r="L1489" s="50">
        <v>2446</v>
      </c>
      <c r="M1489" s="50">
        <v>2445</v>
      </c>
      <c r="N1489" s="50">
        <v>2474.1450271359076</v>
      </c>
      <c r="O1489" s="306">
        <v>2544.4498951684977</v>
      </c>
      <c r="P1489" s="50">
        <v>2569.7535076059476</v>
      </c>
      <c r="Q1489" s="50">
        <v>2606.5237612632691</v>
      </c>
      <c r="R1489" s="50">
        <v>2628.9103510074924</v>
      </c>
      <c r="S1489" s="50">
        <v>2644.6252872448194</v>
      </c>
      <c r="T1489" s="50">
        <v>2686.448714170433</v>
      </c>
      <c r="U1489" s="306">
        <v>2527.7184466848971</v>
      </c>
      <c r="V1489" s="50">
        <v>2536.0689490154191</v>
      </c>
      <c r="W1489" s="50">
        <v>2555.4422572510307</v>
      </c>
      <c r="X1489" s="50">
        <v>2560.4420720995658</v>
      </c>
      <c r="Y1489" s="50">
        <v>2558.8104704379725</v>
      </c>
      <c r="Z1489" s="50">
        <v>2582.184807263825</v>
      </c>
    </row>
    <row r="1490" spans="1:27" x14ac:dyDescent="0.25">
      <c r="A1490" t="str">
        <f t="shared" si="32"/>
        <v>68. Exploitatie van en handel in onroerend goed</v>
      </c>
      <c r="B1490">
        <v>68</v>
      </c>
      <c r="C1490" s="3" t="s">
        <v>157</v>
      </c>
      <c r="D1490" s="207">
        <v>1.0178713123950442</v>
      </c>
      <c r="E1490" s="206"/>
      <c r="F1490" s="206"/>
      <c r="G1490" s="206"/>
      <c r="H1490" s="206"/>
      <c r="I1490" s="206"/>
      <c r="J1490" s="206"/>
      <c r="K1490" s="206"/>
      <c r="L1490" s="206"/>
      <c r="M1490" s="206"/>
      <c r="N1490" s="206"/>
      <c r="O1490" s="308"/>
      <c r="P1490" s="206"/>
      <c r="Q1490" s="206"/>
      <c r="R1490" s="206"/>
      <c r="S1490" s="206"/>
      <c r="T1490" s="206"/>
      <c r="U1490" s="308"/>
      <c r="V1490" s="206"/>
      <c r="W1490" s="206"/>
      <c r="X1490" s="206"/>
      <c r="Y1490" s="206"/>
      <c r="Z1490" s="206"/>
    </row>
    <row r="1491" spans="1:27" x14ac:dyDescent="0.25">
      <c r="A1491" t="str">
        <f t="shared" si="32"/>
        <v>68. Exploitatie van en handel in onroerend goed</v>
      </c>
      <c r="B1491">
        <v>68</v>
      </c>
      <c r="C1491" s="3" t="s">
        <v>158</v>
      </c>
      <c r="D1491" s="206"/>
      <c r="E1491" s="207">
        <v>-3.7023945823936311E-3</v>
      </c>
      <c r="F1491" s="207">
        <v>-7.4996575170809265E-3</v>
      </c>
      <c r="G1491" s="207">
        <v>-7.1916419424628009E-3</v>
      </c>
      <c r="H1491" s="207">
        <v>-3.0943406778033422E-3</v>
      </c>
      <c r="I1491" s="207">
        <v>-5.5578344452769102E-3</v>
      </c>
      <c r="J1491" s="207">
        <v>-8.0043157553311151E-4</v>
      </c>
      <c r="K1491" s="207">
        <v>-8.5685883059505308E-4</v>
      </c>
      <c r="L1491" s="207">
        <v>2.2315862089332672E-3</v>
      </c>
      <c r="M1491" s="207">
        <v>1.5269521262737451E-2</v>
      </c>
      <c r="N1491" s="207">
        <v>8.1640351116729626E-3</v>
      </c>
      <c r="O1491" s="307">
        <v>-2.5745123443121631E-4</v>
      </c>
      <c r="P1491" s="207">
        <v>-2.5745123443132734E-4</v>
      </c>
      <c r="Q1491" s="207">
        <v>-2.5745123443099427E-4</v>
      </c>
      <c r="R1491" s="207">
        <v>-2.5745123443110529E-4</v>
      </c>
      <c r="S1491" s="207">
        <v>-2.5745123443121631E-4</v>
      </c>
      <c r="T1491" s="207">
        <v>-2.5745123443132734E-4</v>
      </c>
      <c r="U1491" s="307">
        <v>3.0908317328928181E-3</v>
      </c>
      <c r="V1491" s="207">
        <v>3.0908317328927071E-3</v>
      </c>
      <c r="W1491" s="207">
        <v>3.0908317328929291E-3</v>
      </c>
      <c r="X1491" s="207">
        <v>3.0908317328928181E-3</v>
      </c>
      <c r="Y1491" s="207">
        <v>3.0908317328928181E-3</v>
      </c>
      <c r="Z1491" s="207">
        <v>3.0908317328927071E-3</v>
      </c>
    </row>
    <row r="1492" spans="1:27" x14ac:dyDescent="0.25">
      <c r="A1492" t="str">
        <f t="shared" si="32"/>
        <v>68. Exploitatie van en handel in onroerend goed</v>
      </c>
      <c r="B1492">
        <v>68</v>
      </c>
      <c r="C1492" s="3" t="s">
        <v>159</v>
      </c>
      <c r="D1492" s="208"/>
      <c r="E1492" s="50">
        <v>8.6163599259774202</v>
      </c>
      <c r="F1492" s="50">
        <v>8.5556037190224234</v>
      </c>
      <c r="G1492" s="50">
        <v>4.2802659841081567</v>
      </c>
      <c r="H1492" s="50">
        <v>5.93043604205997</v>
      </c>
      <c r="I1492" s="50">
        <v>11.270008165724816</v>
      </c>
      <c r="J1492" s="50">
        <v>5.4142445838044928</v>
      </c>
      <c r="K1492" s="50">
        <v>14.075568809260071</v>
      </c>
      <c r="L1492" s="50">
        <v>12.522498951793061</v>
      </c>
      <c r="M1492" s="50">
        <v>12.822371458030558</v>
      </c>
      <c r="N1492" s="50">
        <v>11.007778501353107</v>
      </c>
      <c r="O1492" s="306">
        <v>9.8515290187412123</v>
      </c>
      <c r="P1492" s="50">
        <v>10.079406640874618</v>
      </c>
      <c r="Q1492" s="50">
        <v>10.558015055671429</v>
      </c>
      <c r="R1492" s="50">
        <v>10.988931181600034</v>
      </c>
      <c r="S1492" s="50">
        <v>11.347553534875496</v>
      </c>
      <c r="T1492" s="50">
        <v>11.732862611573541</v>
      </c>
      <c r="U1492" s="306">
        <v>9.9123919128172098</v>
      </c>
      <c r="V1492" s="50">
        <v>10.074989099941911</v>
      </c>
      <c r="W1492" s="50">
        <v>10.483992217465593</v>
      </c>
      <c r="X1492" s="50">
        <v>10.840134258660045</v>
      </c>
      <c r="Y1492" s="50">
        <v>11.120293310050196</v>
      </c>
      <c r="Z1492" s="50">
        <v>11.422279470578324</v>
      </c>
    </row>
    <row r="1493" spans="1:27" x14ac:dyDescent="0.25">
      <c r="A1493" t="str">
        <f t="shared" si="32"/>
        <v>68. Exploitatie van en handel in onroerend goed</v>
      </c>
      <c r="B1493">
        <v>68</v>
      </c>
      <c r="C1493" s="3" t="s">
        <v>160</v>
      </c>
      <c r="D1493" s="208"/>
      <c r="E1493" s="50">
        <v>176.12160698260288</v>
      </c>
      <c r="F1493" s="50">
        <v>177.3349795851164</v>
      </c>
      <c r="G1493" s="50">
        <v>168.88745624493291</v>
      </c>
      <c r="H1493" s="50">
        <v>174.13911546025153</v>
      </c>
      <c r="I1493" s="50">
        <v>186.51347523258735</v>
      </c>
      <c r="J1493" s="50">
        <v>205.97952558691492</v>
      </c>
      <c r="K1493" s="50">
        <v>210.12871759061485</v>
      </c>
      <c r="L1493" s="50">
        <v>210.68742356891627</v>
      </c>
      <c r="M1493" s="50">
        <v>230.13757316360633</v>
      </c>
      <c r="N1493" s="50">
        <v>218.22927587473157</v>
      </c>
      <c r="O1493" s="306">
        <v>204.31706537273365</v>
      </c>
      <c r="P1493" s="50">
        <v>209.04316290844017</v>
      </c>
      <c r="Q1493" s="50">
        <v>218.96932427770102</v>
      </c>
      <c r="R1493" s="50">
        <v>227.90636522880905</v>
      </c>
      <c r="S1493" s="50">
        <v>235.3440600941355</v>
      </c>
      <c r="T1493" s="50">
        <v>243.33522772533857</v>
      </c>
      <c r="U1493" s="306">
        <v>206.11461946846097</v>
      </c>
      <c r="V1493" s="50">
        <v>209.49560537434664</v>
      </c>
      <c r="W1493" s="50">
        <v>218.00026526585094</v>
      </c>
      <c r="X1493" s="50">
        <v>225.40575144347051</v>
      </c>
      <c r="Y1493" s="50">
        <v>231.23127537107661</v>
      </c>
      <c r="Z1493" s="50">
        <v>237.51066415124703</v>
      </c>
    </row>
    <row r="1494" spans="1:27" x14ac:dyDescent="0.25">
      <c r="A1494" t="str">
        <f t="shared" si="32"/>
        <v>68. Exploitatie van en handel in onroerend goed</v>
      </c>
      <c r="B1494">
        <v>68</v>
      </c>
      <c r="C1494" s="3" t="s">
        <v>161</v>
      </c>
      <c r="D1494" s="208"/>
      <c r="E1494" s="50">
        <v>262.05760614760288</v>
      </c>
      <c r="F1494" s="50">
        <v>277.53529157147034</v>
      </c>
      <c r="G1494" s="50">
        <v>301.0449495140104</v>
      </c>
      <c r="H1494" s="50">
        <v>329.05497547319476</v>
      </c>
      <c r="I1494" s="50">
        <v>331.99709231624024</v>
      </c>
      <c r="J1494" s="50">
        <v>358.02789384155233</v>
      </c>
      <c r="K1494" s="50">
        <v>361.91171985203403</v>
      </c>
      <c r="L1494" s="50">
        <v>379.86296945386482</v>
      </c>
      <c r="M1494" s="50">
        <v>394.51558036288395</v>
      </c>
      <c r="N1494" s="50">
        <v>380.75607759535961</v>
      </c>
      <c r="O1494" s="306">
        <v>352.17417255252809</v>
      </c>
      <c r="P1494" s="50">
        <v>360.32038141669523</v>
      </c>
      <c r="Q1494" s="50">
        <v>377.42975825932501</v>
      </c>
      <c r="R1494" s="50">
        <v>392.83422286575797</v>
      </c>
      <c r="S1494" s="50">
        <v>405.65431711542846</v>
      </c>
      <c r="T1494" s="50">
        <v>419.42841299485679</v>
      </c>
      <c r="U1494" s="306">
        <v>356.33908335576319</v>
      </c>
      <c r="V1494" s="50">
        <v>362.18426513689542</v>
      </c>
      <c r="W1494" s="50">
        <v>376.88745658351144</v>
      </c>
      <c r="X1494" s="50">
        <v>389.69035316184221</v>
      </c>
      <c r="Y1494" s="50">
        <v>399.76174868819339</v>
      </c>
      <c r="Z1494" s="50">
        <v>410.61780367221536</v>
      </c>
    </row>
    <row r="1495" spans="1:27" x14ac:dyDescent="0.25">
      <c r="A1495" t="str">
        <f t="shared" si="32"/>
        <v>68. Exploitatie van en handel in onroerend goed</v>
      </c>
      <c r="B1495">
        <v>68</v>
      </c>
      <c r="C1495" s="3" t="s">
        <v>162</v>
      </c>
      <c r="D1495" s="208"/>
      <c r="E1495" s="50">
        <v>234.32353164332503</v>
      </c>
      <c r="F1495" s="50">
        <v>230.44765279550123</v>
      </c>
      <c r="G1495" s="50">
        <v>241.4837610053913</v>
      </c>
      <c r="H1495" s="50">
        <v>249.81455387637996</v>
      </c>
      <c r="I1495" s="50">
        <v>251.73958694255958</v>
      </c>
      <c r="J1495" s="50">
        <v>262.36234494339777</v>
      </c>
      <c r="K1495" s="50">
        <v>280.81015155762992</v>
      </c>
      <c r="L1495" s="50">
        <v>303.74271954562562</v>
      </c>
      <c r="M1495" s="50">
        <v>331.39605877154338</v>
      </c>
      <c r="N1495" s="50">
        <v>311.34604355352252</v>
      </c>
      <c r="O1495" s="306">
        <v>299.31230338401008</v>
      </c>
      <c r="P1495" s="50">
        <v>296.89216591968528</v>
      </c>
      <c r="Q1495" s="50">
        <v>299.26183890490415</v>
      </c>
      <c r="R1495" s="50">
        <v>297.77406804927671</v>
      </c>
      <c r="S1495" s="50">
        <v>304.23021204481307</v>
      </c>
      <c r="T1495" s="50">
        <v>312.96909890773327</v>
      </c>
      <c r="U1495" s="306">
        <v>303.84674603602821</v>
      </c>
      <c r="V1495" s="50">
        <v>299.40810549464862</v>
      </c>
      <c r="W1495" s="50">
        <v>299.81333826128798</v>
      </c>
      <c r="X1495" s="50">
        <v>296.36115487245104</v>
      </c>
      <c r="Y1495" s="50">
        <v>300.7956415211072</v>
      </c>
      <c r="Z1495" s="50">
        <v>307.40112533521466</v>
      </c>
    </row>
    <row r="1496" spans="1:27" x14ac:dyDescent="0.25">
      <c r="A1496" t="str">
        <f t="shared" si="32"/>
        <v>68. Exploitatie van en handel in onroerend goed</v>
      </c>
      <c r="B1496">
        <v>68</v>
      </c>
      <c r="C1496" s="3" t="s">
        <v>163</v>
      </c>
      <c r="D1496" s="208"/>
      <c r="E1496" s="50">
        <v>173.27371598469088</v>
      </c>
      <c r="F1496" s="50">
        <v>179.50413272287395</v>
      </c>
      <c r="G1496" s="50">
        <v>188.40522263890551</v>
      </c>
      <c r="H1496" s="50">
        <v>196.09728875036092</v>
      </c>
      <c r="I1496" s="50">
        <v>200.24917983500094</v>
      </c>
      <c r="J1496" s="50">
        <v>210.04995756478266</v>
      </c>
      <c r="K1496" s="50">
        <v>207.19156042344636</v>
      </c>
      <c r="L1496" s="50">
        <v>210.32815678411711</v>
      </c>
      <c r="M1496" s="50">
        <v>235.68567244801389</v>
      </c>
      <c r="N1496" s="50">
        <v>223.41111935683202</v>
      </c>
      <c r="O1496" s="306">
        <v>224.04968603925215</v>
      </c>
      <c r="P1496" s="50">
        <v>233.04580653131421</v>
      </c>
      <c r="Q1496" s="50">
        <v>237.50677830866951</v>
      </c>
      <c r="R1496" s="50">
        <v>250.36071897241965</v>
      </c>
      <c r="S1496" s="50">
        <v>254.15698178401013</v>
      </c>
      <c r="T1496" s="50">
        <v>253.64362818491398</v>
      </c>
      <c r="U1496" s="306">
        <v>228.33636348648187</v>
      </c>
      <c r="V1496" s="50">
        <v>235.94285357414913</v>
      </c>
      <c r="W1496" s="50">
        <v>238.87810121561014</v>
      </c>
      <c r="X1496" s="50">
        <v>250.15046486375886</v>
      </c>
      <c r="Y1496" s="50">
        <v>252.27369207426955</v>
      </c>
      <c r="Z1496" s="50">
        <v>250.10862590050954</v>
      </c>
    </row>
    <row r="1497" spans="1:27" x14ac:dyDescent="0.25">
      <c r="A1497" t="str">
        <f t="shared" si="32"/>
        <v>68. Exploitatie van en handel in onroerend goed</v>
      </c>
      <c r="B1497">
        <v>68</v>
      </c>
      <c r="C1497" s="3" t="s">
        <v>164</v>
      </c>
      <c r="D1497" s="208"/>
      <c r="E1497" s="50">
        <v>187.20338899661303</v>
      </c>
      <c r="F1497" s="50">
        <v>175.39480631920532</v>
      </c>
      <c r="G1497" s="50">
        <v>171.95184010733357</v>
      </c>
      <c r="H1497" s="50">
        <v>179.00751901404448</v>
      </c>
      <c r="I1497" s="50">
        <v>179.47065069215938</v>
      </c>
      <c r="J1497" s="50">
        <v>185.15577670772444</v>
      </c>
      <c r="K1497" s="50">
        <v>188.70207959097232</v>
      </c>
      <c r="L1497" s="50">
        <v>205.12643654882564</v>
      </c>
      <c r="M1497" s="50">
        <v>216.97903452587727</v>
      </c>
      <c r="N1497" s="50">
        <v>203.40384909468011</v>
      </c>
      <c r="O1497" s="306">
        <v>198.32348837632784</v>
      </c>
      <c r="P1497" s="50">
        <v>200.18786998618702</v>
      </c>
      <c r="Q1497" s="50">
        <v>205.49683339885289</v>
      </c>
      <c r="R1497" s="50">
        <v>210.91351947202472</v>
      </c>
      <c r="S1497" s="50">
        <v>214.67734130313426</v>
      </c>
      <c r="T1497" s="50">
        <v>225.65116094476721</v>
      </c>
      <c r="U1497" s="306">
        <v>202.35561253096671</v>
      </c>
      <c r="V1497" s="50">
        <v>202.91476758499971</v>
      </c>
      <c r="W1497" s="50">
        <v>206.92636316560154</v>
      </c>
      <c r="X1497" s="50">
        <v>210.98418578186727</v>
      </c>
      <c r="Y1497" s="50">
        <v>213.33714956504494</v>
      </c>
      <c r="Z1497" s="50">
        <v>222.76791847701531</v>
      </c>
    </row>
    <row r="1498" spans="1:27" x14ac:dyDescent="0.25">
      <c r="A1498" t="str">
        <f t="shared" si="32"/>
        <v>68. Exploitatie van en handel in onroerend goed</v>
      </c>
      <c r="B1498">
        <v>68</v>
      </c>
      <c r="C1498" s="3" t="s">
        <v>165</v>
      </c>
      <c r="D1498" s="208"/>
      <c r="E1498" s="50">
        <v>163.40820252742395</v>
      </c>
      <c r="F1498" s="50">
        <v>161.4323417433823</v>
      </c>
      <c r="G1498" s="50">
        <v>164.08147357861193</v>
      </c>
      <c r="H1498" s="50">
        <v>172.96582574502708</v>
      </c>
      <c r="I1498" s="50">
        <v>167.70982217340097</v>
      </c>
      <c r="J1498" s="50">
        <v>172.19137681896299</v>
      </c>
      <c r="K1498" s="50">
        <v>170.15823677253744</v>
      </c>
      <c r="L1498" s="50">
        <v>168.59993094150923</v>
      </c>
      <c r="M1498" s="50">
        <v>180.96084332266486</v>
      </c>
      <c r="N1498" s="50">
        <v>174.08349347994803</v>
      </c>
      <c r="O1498" s="306">
        <v>162.65333655854187</v>
      </c>
      <c r="P1498" s="50">
        <v>168.92946646064252</v>
      </c>
      <c r="Q1498" s="50">
        <v>174.61309798815961</v>
      </c>
      <c r="R1498" s="50">
        <v>175.21466338421709</v>
      </c>
      <c r="S1498" s="50">
        <v>177.15700384766905</v>
      </c>
      <c r="T1498" s="50">
        <v>181.56502870879274</v>
      </c>
      <c r="U1498" s="306">
        <v>166.51915256202139</v>
      </c>
      <c r="V1498" s="50">
        <v>171.80722391521928</v>
      </c>
      <c r="W1498" s="50">
        <v>176.41992062423776</v>
      </c>
      <c r="X1498" s="50">
        <v>175.86363595723748</v>
      </c>
      <c r="Y1498" s="50">
        <v>176.64393087179479</v>
      </c>
      <c r="Z1498" s="50">
        <v>179.84873649350854</v>
      </c>
    </row>
    <row r="1499" spans="1:27" x14ac:dyDescent="0.25">
      <c r="A1499" t="str">
        <f t="shared" si="32"/>
        <v>68. Exploitatie van en handel in onroerend goed</v>
      </c>
      <c r="B1499">
        <v>68</v>
      </c>
      <c r="C1499" s="3" t="s">
        <v>166</v>
      </c>
      <c r="D1499" s="206"/>
      <c r="E1499" s="50">
        <v>139.7877384127203</v>
      </c>
      <c r="F1499" s="50">
        <v>138.50769734440073</v>
      </c>
      <c r="G1499" s="50">
        <v>143.42207303890697</v>
      </c>
      <c r="H1499" s="50">
        <v>155.10028729175039</v>
      </c>
      <c r="I1499" s="50">
        <v>150.04290389797194</v>
      </c>
      <c r="J1499" s="50">
        <v>158.41694405350967</v>
      </c>
      <c r="K1499" s="50">
        <v>157.7295752763618</v>
      </c>
      <c r="L1499" s="50">
        <v>159.67562562903439</v>
      </c>
      <c r="M1499" s="50">
        <v>178.9759788345832</v>
      </c>
      <c r="N1499" s="50">
        <v>168.11575130808077</v>
      </c>
      <c r="O1499" s="306">
        <v>157.1198211682858</v>
      </c>
      <c r="P1499" s="50">
        <v>155.33049289144131</v>
      </c>
      <c r="Q1499" s="50">
        <v>152.34434160092709</v>
      </c>
      <c r="R1499" s="50">
        <v>150.07279470156672</v>
      </c>
      <c r="S1499" s="50">
        <v>153.68324153285064</v>
      </c>
      <c r="T1499" s="50">
        <v>152.17636404871104</v>
      </c>
      <c r="U1499" s="306">
        <v>161.37829824618711</v>
      </c>
      <c r="V1499" s="50">
        <v>158.49138853540322</v>
      </c>
      <c r="W1499" s="50">
        <v>154.42231993708717</v>
      </c>
      <c r="X1499" s="50">
        <v>151.11950044013759</v>
      </c>
      <c r="Y1499" s="50">
        <v>153.73751110187703</v>
      </c>
      <c r="Z1499" s="50">
        <v>151.22908744743458</v>
      </c>
    </row>
    <row r="1500" spans="1:27" x14ac:dyDescent="0.25">
      <c r="A1500" t="str">
        <f t="shared" si="32"/>
        <v>68. Exploitatie van en handel in onroerend goed</v>
      </c>
      <c r="B1500">
        <v>68</v>
      </c>
      <c r="C1500" s="3" t="s">
        <v>167</v>
      </c>
      <c r="D1500" s="206"/>
      <c r="E1500" s="50">
        <v>108.20003039478978</v>
      </c>
      <c r="F1500" s="50">
        <v>108.56317937133549</v>
      </c>
      <c r="G1500" s="50">
        <v>114.81101576861336</v>
      </c>
      <c r="H1500" s="50">
        <v>121.12268622121231</v>
      </c>
      <c r="I1500" s="50">
        <v>126.58402976335562</v>
      </c>
      <c r="J1500" s="50">
        <v>138.02337538193981</v>
      </c>
      <c r="K1500" s="50">
        <v>142.10723944459181</v>
      </c>
      <c r="L1500" s="50">
        <v>152.4761080276833</v>
      </c>
      <c r="M1500" s="50">
        <v>169.32713201563055</v>
      </c>
      <c r="N1500" s="50">
        <v>155.71054934387521</v>
      </c>
      <c r="O1500" s="306">
        <v>142.12246504795689</v>
      </c>
      <c r="P1500" s="50">
        <v>140.27395618505963</v>
      </c>
      <c r="Q1500" s="50">
        <v>139.46666986942989</v>
      </c>
      <c r="R1500" s="50">
        <v>144.67514692616862</v>
      </c>
      <c r="S1500" s="50">
        <v>146.02868669819563</v>
      </c>
      <c r="T1500" s="50">
        <v>145.78213375625046</v>
      </c>
      <c r="U1500" s="306">
        <v>146.33932748310932</v>
      </c>
      <c r="V1500" s="50">
        <v>143.48620973172254</v>
      </c>
      <c r="W1500" s="50">
        <v>141.72234952626977</v>
      </c>
      <c r="X1500" s="50">
        <v>146.04834473200788</v>
      </c>
      <c r="Y1500" s="50">
        <v>146.44538195719423</v>
      </c>
      <c r="Z1500" s="50">
        <v>145.23677566965898</v>
      </c>
    </row>
    <row r="1501" spans="1:27" x14ac:dyDescent="0.25">
      <c r="A1501" t="str">
        <f t="shared" si="32"/>
        <v>68. Exploitatie van en handel in onroerend goed</v>
      </c>
      <c r="B1501">
        <v>68</v>
      </c>
      <c r="C1501" s="41" t="s">
        <v>168</v>
      </c>
      <c r="D1501" s="206"/>
      <c r="E1501" s="50">
        <v>90.752843610491894</v>
      </c>
      <c r="F1501" s="50">
        <v>97.759584464545355</v>
      </c>
      <c r="G1501" s="50">
        <v>105.31163681417662</v>
      </c>
      <c r="H1501" s="50">
        <v>116.47240333426512</v>
      </c>
      <c r="I1501" s="50">
        <v>123.07688580810846</v>
      </c>
      <c r="J1501" s="50">
        <v>137.92186172488414</v>
      </c>
      <c r="K1501" s="50">
        <v>142.70705301139543</v>
      </c>
      <c r="L1501" s="50">
        <v>149.59378775954164</v>
      </c>
      <c r="M1501" s="50">
        <v>170.44095008304828</v>
      </c>
      <c r="N1501" s="50">
        <v>166.33326065724131</v>
      </c>
      <c r="O1501" s="306">
        <v>168.86023658095601</v>
      </c>
      <c r="P1501" s="50">
        <v>175.82311685856661</v>
      </c>
      <c r="Q1501" s="50">
        <v>180.22534233676748</v>
      </c>
      <c r="R1501" s="50">
        <v>176.5449649803592</v>
      </c>
      <c r="S1501" s="50">
        <v>173.94225983090814</v>
      </c>
      <c r="T1501" s="50">
        <v>172.12713702935741</v>
      </c>
      <c r="U1501" s="306">
        <v>171.6648256505311</v>
      </c>
      <c r="V1501" s="50">
        <v>177.5679956810134</v>
      </c>
      <c r="W1501" s="50">
        <v>180.81704672598053</v>
      </c>
      <c r="X1501" s="50">
        <v>175.95987436042046</v>
      </c>
      <c r="Y1501" s="50">
        <v>172.22579960152049</v>
      </c>
      <c r="Z1501" s="50">
        <v>169.30790721679037</v>
      </c>
      <c r="AA1501" s="8"/>
    </row>
    <row r="1502" spans="1:27" x14ac:dyDescent="0.25">
      <c r="A1502" t="str">
        <f t="shared" si="32"/>
        <v>68. Exploitatie van en handel in onroerend goed</v>
      </c>
      <c r="B1502">
        <v>68</v>
      </c>
      <c r="C1502" s="41" t="s">
        <v>169</v>
      </c>
      <c r="D1502" s="206"/>
      <c r="E1502" s="50">
        <v>59.283592070232771</v>
      </c>
      <c r="F1502" s="50">
        <v>58.271858862459631</v>
      </c>
      <c r="G1502" s="50">
        <v>61.324593899686498</v>
      </c>
      <c r="H1502" s="50">
        <v>64.195377387494489</v>
      </c>
      <c r="I1502" s="50">
        <v>62.612403747652841</v>
      </c>
      <c r="J1502" s="50">
        <v>66.121929537835769</v>
      </c>
      <c r="K1502" s="50">
        <v>70.687543675740471</v>
      </c>
      <c r="L1502" s="50">
        <v>66.782735970502401</v>
      </c>
      <c r="M1502" s="50">
        <v>70.853438038144702</v>
      </c>
      <c r="N1502" s="50">
        <v>73.825206125097537</v>
      </c>
      <c r="O1502" s="306">
        <v>72.272801030446033</v>
      </c>
      <c r="P1502" s="50">
        <v>82.266496465138502</v>
      </c>
      <c r="Q1502" s="50">
        <v>84.301859717424762</v>
      </c>
      <c r="R1502" s="50">
        <v>86.002129259398529</v>
      </c>
      <c r="S1502" s="50">
        <v>90.468040484266666</v>
      </c>
      <c r="T1502" s="50">
        <v>95.624020126329654</v>
      </c>
      <c r="U1502" s="306">
        <v>73.535487178767156</v>
      </c>
      <c r="V1502" s="50">
        <v>83.153375592144741</v>
      </c>
      <c r="W1502" s="50">
        <v>84.650364366450276</v>
      </c>
      <c r="X1502" s="50">
        <v>85.789803832587936</v>
      </c>
      <c r="Y1502" s="50">
        <v>89.651270653065794</v>
      </c>
      <c r="Z1502" s="50">
        <v>94.137586160314385</v>
      </c>
    </row>
    <row r="1503" spans="1:27" x14ac:dyDescent="0.25">
      <c r="A1503" t="str">
        <f t="shared" si="32"/>
        <v>68. Exploitatie van en handel in onroerend goed</v>
      </c>
      <c r="B1503">
        <v>68</v>
      </c>
      <c r="C1503" s="41" t="s">
        <v>26</v>
      </c>
      <c r="D1503" s="208"/>
      <c r="E1503" s="50">
        <v>258.23646607551444</v>
      </c>
      <c r="F1503" s="50">
        <v>264.59462269834046</v>
      </c>
      <c r="G1503" s="50">
        <v>281.44724648247649</v>
      </c>
      <c r="H1503" s="50">
        <v>301.79046694297193</v>
      </c>
      <c r="I1503" s="50">
        <v>312.27331931911692</v>
      </c>
      <c r="J1503" s="50">
        <v>342.06716664465966</v>
      </c>
      <c r="K1503" s="50">
        <v>355.50183613172771</v>
      </c>
      <c r="L1503" s="50">
        <v>368.85263175772735</v>
      </c>
      <c r="M1503" s="50">
        <v>410.62152013682356</v>
      </c>
      <c r="N1503" s="50">
        <v>395.86901612621409</v>
      </c>
      <c r="O1503" s="306">
        <v>383.25550265935891</v>
      </c>
      <c r="P1503" s="50">
        <v>398.36356950876473</v>
      </c>
      <c r="Q1503" s="50">
        <v>403.99387192362212</v>
      </c>
      <c r="R1503" s="50">
        <v>407.22224116592633</v>
      </c>
      <c r="S1503" s="50">
        <v>410.43898701337048</v>
      </c>
      <c r="T1503" s="50">
        <v>413.53329091193751</v>
      </c>
      <c r="U1503" s="306">
        <v>391.53964031240758</v>
      </c>
      <c r="V1503" s="50">
        <v>404.20758100488069</v>
      </c>
      <c r="W1503" s="50">
        <v>407.18976061870057</v>
      </c>
      <c r="X1503" s="50">
        <v>407.79802292501631</v>
      </c>
      <c r="Y1503" s="50">
        <v>408.3224522117805</v>
      </c>
      <c r="Z1503" s="50">
        <v>408.68226904676374</v>
      </c>
    </row>
    <row r="1504" spans="1:27" x14ac:dyDescent="0.25">
      <c r="A1504" t="str">
        <f t="shared" si="32"/>
        <v>68. Exploitatie van en handel in onroerend goed</v>
      </c>
      <c r="B1504">
        <v>68</v>
      </c>
      <c r="C1504" s="41" t="s">
        <v>19</v>
      </c>
      <c r="D1504" s="208"/>
      <c r="E1504" s="50">
        <v>1603.0286166964709</v>
      </c>
      <c r="F1504" s="50">
        <v>1613.3071284993132</v>
      </c>
      <c r="G1504" s="50">
        <v>1665.0042885946771</v>
      </c>
      <c r="H1504" s="50">
        <v>1763.900468596041</v>
      </c>
      <c r="I1504" s="50">
        <v>1791.2660385747622</v>
      </c>
      <c r="J1504" s="50">
        <v>1899.6652307453091</v>
      </c>
      <c r="K1504" s="50">
        <v>1946.2094460045846</v>
      </c>
      <c r="L1504" s="50">
        <v>2019.3983931814134</v>
      </c>
      <c r="M1504" s="50">
        <v>2192.0946330240272</v>
      </c>
      <c r="N1504" s="50">
        <v>2086.2224048907215</v>
      </c>
      <c r="O1504" s="306">
        <v>1991.0569051297798</v>
      </c>
      <c r="P1504" s="50">
        <v>2032.1923222640451</v>
      </c>
      <c r="Q1504" s="50">
        <v>2080.1738597178323</v>
      </c>
      <c r="R1504" s="50">
        <v>2123.2875250215984</v>
      </c>
      <c r="S1504" s="50">
        <v>2166.689698270287</v>
      </c>
      <c r="T1504" s="50">
        <v>2214.0350750386247</v>
      </c>
      <c r="U1504" s="306">
        <v>2026.3419079111345</v>
      </c>
      <c r="V1504" s="50">
        <v>2054.5267797204847</v>
      </c>
      <c r="W1504" s="50">
        <v>2089.0215178893532</v>
      </c>
      <c r="X1504" s="50">
        <v>2118.2132037044407</v>
      </c>
      <c r="Y1504" s="50">
        <v>2147.2236947151941</v>
      </c>
      <c r="Z1504" s="50">
        <v>2179.5885099944871</v>
      </c>
    </row>
    <row r="1505" spans="1:26" x14ac:dyDescent="0.25">
      <c r="A1505" t="str">
        <f t="shared" si="32"/>
        <v>68. Exploitatie van en handel in onroerend goed</v>
      </c>
      <c r="B1505">
        <v>68</v>
      </c>
      <c r="C1505" s="41" t="s">
        <v>20</v>
      </c>
      <c r="D1505" s="208"/>
      <c r="E1505" s="207">
        <v>0.16109286096694231</v>
      </c>
      <c r="F1505" s="207">
        <v>0.16400759534513709</v>
      </c>
      <c r="G1505" s="207">
        <v>0.1690369498807886</v>
      </c>
      <c r="H1505" s="207">
        <v>0.1710926848288549</v>
      </c>
      <c r="I1505" s="207">
        <v>0.17433106673957829</v>
      </c>
      <c r="J1505" s="207">
        <v>0.18006707766633914</v>
      </c>
      <c r="K1505" s="207">
        <v>0.18266370912007704</v>
      </c>
      <c r="L1505" s="207">
        <v>0.18265471191973526</v>
      </c>
      <c r="M1505" s="207">
        <v>0.18731924888222781</v>
      </c>
      <c r="N1505" s="207">
        <v>0.18975398557612083</v>
      </c>
      <c r="O1505" s="307">
        <v>0.19248847266591701</v>
      </c>
      <c r="P1505" s="207">
        <v>0.19602651045593553</v>
      </c>
      <c r="Q1505" s="207">
        <v>0.1942115895920461</v>
      </c>
      <c r="R1505" s="207">
        <v>0.1917885525945357</v>
      </c>
      <c r="S1505" s="207">
        <v>0.18943136497165811</v>
      </c>
      <c r="T1505" s="207">
        <v>0.18677811186199175</v>
      </c>
      <c r="U1505" s="307">
        <v>0.19322486436458708</v>
      </c>
      <c r="V1505" s="207">
        <v>0.19673999141538207</v>
      </c>
      <c r="W1505" s="207">
        <v>0.19491889247273314</v>
      </c>
      <c r="X1505" s="207">
        <v>0.19251981916260275</v>
      </c>
      <c r="Y1505" s="207">
        <v>0.19016297799654266</v>
      </c>
      <c r="Z1505" s="207">
        <v>0.18750432348709592</v>
      </c>
    </row>
    <row r="1506" spans="1:26" x14ac:dyDescent="0.25">
      <c r="A1506" t="str">
        <f t="shared" si="32"/>
        <v>68. Exploitatie van en handel in onroerend goed</v>
      </c>
      <c r="B1506">
        <v>68</v>
      </c>
      <c r="C1506" s="41" t="s">
        <v>29</v>
      </c>
      <c r="D1506" s="208"/>
      <c r="E1506" s="50">
        <v>1603.0286166964709</v>
      </c>
      <c r="F1506" s="50">
        <v>1613.3071284993132</v>
      </c>
      <c r="G1506" s="50">
        <v>1665.0042885946771</v>
      </c>
      <c r="H1506" s="50">
        <v>1763.900468596041</v>
      </c>
      <c r="I1506" s="50">
        <v>1791.2660385747622</v>
      </c>
      <c r="J1506" s="50">
        <v>1899.6652307453091</v>
      </c>
      <c r="K1506" s="50">
        <v>1946.2094460045846</v>
      </c>
      <c r="L1506" s="50">
        <v>2019.3983931814134</v>
      </c>
      <c r="M1506" s="50">
        <v>2057.0946330240272</v>
      </c>
      <c r="N1506" s="50">
        <v>2086.2224048907215</v>
      </c>
      <c r="O1506" s="306">
        <v>1991.0569051297798</v>
      </c>
      <c r="P1506" s="50">
        <v>2032.1923222640451</v>
      </c>
      <c r="Q1506" s="50">
        <v>2080.1738597178323</v>
      </c>
      <c r="R1506" s="50">
        <v>2123.2875250215984</v>
      </c>
      <c r="S1506" s="50">
        <v>2166.689698270287</v>
      </c>
      <c r="T1506" s="50">
        <v>2214.0350750386247</v>
      </c>
      <c r="U1506" s="306">
        <v>2026.3419079111345</v>
      </c>
      <c r="V1506" s="50">
        <v>2054.5267797204847</v>
      </c>
      <c r="W1506" s="50">
        <v>2089.0215178893532</v>
      </c>
      <c r="X1506" s="50">
        <v>2118.2132037044407</v>
      </c>
      <c r="Y1506" s="50">
        <v>2147.2236947151941</v>
      </c>
      <c r="Z1506" s="50">
        <v>2179.5885099944871</v>
      </c>
    </row>
    <row r="1507" spans="1:26" x14ac:dyDescent="0.25">
      <c r="A1507" t="str">
        <f t="shared" si="32"/>
        <v>69. Rechtskundige en boekhoudkundige dienstverlening</v>
      </c>
      <c r="B1507">
        <v>69</v>
      </c>
      <c r="C1507" s="41" t="s">
        <v>25</v>
      </c>
      <c r="D1507" s="50">
        <v>20450</v>
      </c>
      <c r="E1507" s="50">
        <v>20966</v>
      </c>
      <c r="F1507" s="50">
        <v>21210</v>
      </c>
      <c r="G1507" s="50">
        <v>21518</v>
      </c>
      <c r="H1507" s="50">
        <v>22129</v>
      </c>
      <c r="I1507" s="50">
        <v>22432</v>
      </c>
      <c r="J1507" s="50">
        <v>23237</v>
      </c>
      <c r="K1507" s="50">
        <v>23726</v>
      </c>
      <c r="L1507" s="50">
        <v>23983</v>
      </c>
      <c r="M1507" s="50">
        <v>24481</v>
      </c>
      <c r="N1507" s="50">
        <v>24739.796612993319</v>
      </c>
      <c r="O1507" s="306">
        <v>25215.431603043002</v>
      </c>
      <c r="P1507" s="50">
        <v>25700.210914175761</v>
      </c>
      <c r="Q1507" s="50">
        <v>26194.310350547792</v>
      </c>
      <c r="R1507" s="50">
        <v>26697.909096238276</v>
      </c>
      <c r="S1507" s="50">
        <v>27211.189780230117</v>
      </c>
      <c r="T1507" s="50">
        <v>27734.338542639991</v>
      </c>
      <c r="U1507" s="306">
        <v>25051.95953238033</v>
      </c>
      <c r="V1507" s="50">
        <v>25368.06127510389</v>
      </c>
      <c r="W1507" s="50">
        <v>25688.151540626372</v>
      </c>
      <c r="X1507" s="50">
        <v>26012.280655510291</v>
      </c>
      <c r="Y1507" s="50">
        <v>26340.499581330958</v>
      </c>
      <c r="Z1507" s="50">
        <v>26672.85992268892</v>
      </c>
    </row>
    <row r="1508" spans="1:26" x14ac:dyDescent="0.25">
      <c r="A1508" t="str">
        <f t="shared" si="32"/>
        <v>69. Rechtskundige en boekhoudkundige dienstverlening</v>
      </c>
      <c r="B1508">
        <v>69</v>
      </c>
      <c r="C1508" s="41" t="s">
        <v>154</v>
      </c>
      <c r="D1508" s="206"/>
      <c r="E1508" s="50">
        <v>516</v>
      </c>
      <c r="F1508" s="50">
        <v>244</v>
      </c>
      <c r="G1508" s="50">
        <v>308</v>
      </c>
      <c r="H1508" s="50">
        <v>611</v>
      </c>
      <c r="I1508" s="50">
        <v>303</v>
      </c>
      <c r="J1508" s="50">
        <v>805</v>
      </c>
      <c r="K1508" s="50">
        <v>489</v>
      </c>
      <c r="L1508" s="50">
        <v>257</v>
      </c>
      <c r="M1508" s="50">
        <v>498</v>
      </c>
      <c r="N1508" s="50">
        <v>258.79661299331929</v>
      </c>
      <c r="O1508" s="306">
        <v>475.63499004968253</v>
      </c>
      <c r="P1508" s="50">
        <v>484.77931113275918</v>
      </c>
      <c r="Q1508" s="50">
        <v>494.09943637203105</v>
      </c>
      <c r="R1508" s="50">
        <v>503.59874569048407</v>
      </c>
      <c r="S1508" s="50">
        <v>513.28068399184122</v>
      </c>
      <c r="T1508" s="50">
        <v>523.1487624098736</v>
      </c>
      <c r="U1508" s="306">
        <v>312.16291938701033</v>
      </c>
      <c r="V1508" s="50">
        <v>316.10174272356016</v>
      </c>
      <c r="W1508" s="50">
        <v>320.09026552248179</v>
      </c>
      <c r="X1508" s="50">
        <v>324.1291148839191</v>
      </c>
      <c r="Y1508" s="50">
        <v>328.21892582066721</v>
      </c>
      <c r="Z1508" s="50">
        <v>332.36034135796217</v>
      </c>
    </row>
    <row r="1509" spans="1:26" x14ac:dyDescent="0.25">
      <c r="A1509" t="str">
        <f t="shared" si="32"/>
        <v>69. Rechtskundige en boekhoudkundige dienstverlening</v>
      </c>
      <c r="B1509">
        <v>69</v>
      </c>
      <c r="C1509" s="41" t="s">
        <v>155</v>
      </c>
      <c r="D1509" s="206"/>
      <c r="E1509" s="207">
        <v>1.0252322738386308</v>
      </c>
      <c r="F1509" s="207">
        <v>1.0116378899170084</v>
      </c>
      <c r="G1509" s="207">
        <v>1.0145214521452146</v>
      </c>
      <c r="H1509" s="207">
        <v>1.0283948322334791</v>
      </c>
      <c r="I1509" s="207">
        <v>1.0136924397848976</v>
      </c>
      <c r="J1509" s="207">
        <v>1.0358862339514978</v>
      </c>
      <c r="K1509" s="207">
        <v>1.0210440246159143</v>
      </c>
      <c r="L1509" s="207">
        <v>1.0108319986512686</v>
      </c>
      <c r="M1509" s="207">
        <v>1.0207647083350706</v>
      </c>
      <c r="N1509" s="207">
        <v>1.0105713252315396</v>
      </c>
      <c r="O1509" s="307">
        <v>1.0192255012233964</v>
      </c>
      <c r="P1509" s="207">
        <v>1.0192255012233959</v>
      </c>
      <c r="Q1509" s="207">
        <v>1.0192255012233964</v>
      </c>
      <c r="R1509" s="207">
        <v>1.0192255012233964</v>
      </c>
      <c r="S1509" s="207">
        <v>1.0192255012233959</v>
      </c>
      <c r="T1509" s="207">
        <v>1.0192255012233959</v>
      </c>
      <c r="U1509" s="307">
        <v>1.0126178450158747</v>
      </c>
      <c r="V1509" s="207">
        <v>1.0126178450158756</v>
      </c>
      <c r="W1509" s="207">
        <v>1.0126178450158749</v>
      </c>
      <c r="X1509" s="207">
        <v>1.0126178450158745</v>
      </c>
      <c r="Y1509" s="207">
        <v>1.0126178450158747</v>
      </c>
      <c r="Z1509" s="207">
        <v>1.0126178450158754</v>
      </c>
    </row>
    <row r="1510" spans="1:26" x14ac:dyDescent="0.25">
      <c r="A1510" t="str">
        <f t="shared" si="32"/>
        <v>69. Rechtskundige en boekhoudkundige dienstverlening</v>
      </c>
      <c r="B1510">
        <v>69</v>
      </c>
      <c r="C1510" s="41" t="s">
        <v>8</v>
      </c>
      <c r="D1510" s="50">
        <v>9</v>
      </c>
      <c r="E1510" s="50">
        <v>10</v>
      </c>
      <c r="F1510" s="50">
        <v>7</v>
      </c>
      <c r="G1510" s="50">
        <v>12</v>
      </c>
      <c r="H1510" s="50">
        <v>12</v>
      </c>
      <c r="I1510" s="50">
        <v>10</v>
      </c>
      <c r="J1510" s="50">
        <v>8</v>
      </c>
      <c r="K1510" s="50">
        <v>5</v>
      </c>
      <c r="L1510" s="50">
        <v>15</v>
      </c>
      <c r="M1510" s="50">
        <v>8</v>
      </c>
      <c r="N1510" s="50">
        <v>9.9861194806604683</v>
      </c>
      <c r="O1510" s="306">
        <v>10.142493562624811</v>
      </c>
      <c r="P1510" s="50">
        <v>10.380440765974775</v>
      </c>
      <c r="Q1510" s="50">
        <v>10.624228815782509</v>
      </c>
      <c r="R1510" s="50">
        <v>10.879054578202325</v>
      </c>
      <c r="S1510" s="50">
        <v>11.134640543590953</v>
      </c>
      <c r="T1510" s="50">
        <v>11.313155880184333</v>
      </c>
      <c r="U1510" s="306">
        <v>10.076739604871229</v>
      </c>
      <c r="V1510" s="50">
        <v>10.246283903786381</v>
      </c>
      <c r="W1510" s="50">
        <v>10.418934347565425</v>
      </c>
      <c r="X1510" s="50">
        <v>10.599669806902069</v>
      </c>
      <c r="Y1510" s="50">
        <v>10.778359819819958</v>
      </c>
      <c r="Z1510" s="50">
        <v>10.880166534773156</v>
      </c>
    </row>
    <row r="1511" spans="1:26" x14ac:dyDescent="0.25">
      <c r="A1511" t="str">
        <f t="shared" si="32"/>
        <v>69. Rechtskundige en boekhoudkundige dienstverlening</v>
      </c>
      <c r="B1511">
        <v>69</v>
      </c>
      <c r="C1511" s="41" t="s">
        <v>9</v>
      </c>
      <c r="D1511" s="50">
        <v>2058</v>
      </c>
      <c r="E1511" s="50">
        <v>1993</v>
      </c>
      <c r="F1511" s="50">
        <v>1870</v>
      </c>
      <c r="G1511" s="50">
        <v>1841</v>
      </c>
      <c r="H1511" s="50">
        <v>1846</v>
      </c>
      <c r="I1511" s="50">
        <v>1855</v>
      </c>
      <c r="J1511" s="50">
        <v>1916</v>
      </c>
      <c r="K1511" s="50">
        <v>1951</v>
      </c>
      <c r="L1511" s="50">
        <v>1930</v>
      </c>
      <c r="M1511" s="50">
        <v>1927</v>
      </c>
      <c r="N1511" s="50">
        <v>1995.8716091190875</v>
      </c>
      <c r="O1511" s="306">
        <v>2027.1252498550234</v>
      </c>
      <c r="P1511" s="50">
        <v>2074.6824685078955</v>
      </c>
      <c r="Q1511" s="50">
        <v>2123.4070655043643</v>
      </c>
      <c r="R1511" s="50">
        <v>2174.3377103329999</v>
      </c>
      <c r="S1511" s="50">
        <v>2225.4202928112454</v>
      </c>
      <c r="T1511" s="50">
        <v>2261.0991861780913</v>
      </c>
      <c r="U1511" s="306">
        <v>2013.983362486086</v>
      </c>
      <c r="V1511" s="50">
        <v>2047.8692631453046</v>
      </c>
      <c r="W1511" s="50">
        <v>2082.3759721535189</v>
      </c>
      <c r="X1511" s="50">
        <v>2118.4985894273959</v>
      </c>
      <c r="Y1511" s="50">
        <v>2154.2123944050572</v>
      </c>
      <c r="Z1511" s="50">
        <v>2174.5599510697139</v>
      </c>
    </row>
    <row r="1512" spans="1:26" x14ac:dyDescent="0.25">
      <c r="A1512" t="str">
        <f t="shared" si="32"/>
        <v>69. Rechtskundige en boekhoudkundige dienstverlening</v>
      </c>
      <c r="B1512">
        <v>69</v>
      </c>
      <c r="C1512" s="41" t="s">
        <v>10</v>
      </c>
      <c r="D1512" s="50">
        <v>4669</v>
      </c>
      <c r="E1512" s="50">
        <v>4955</v>
      </c>
      <c r="F1512" s="50">
        <v>5141</v>
      </c>
      <c r="G1512" s="50">
        <v>5226</v>
      </c>
      <c r="H1512" s="50">
        <v>5436</v>
      </c>
      <c r="I1512" s="50">
        <v>5574</v>
      </c>
      <c r="J1512" s="50">
        <v>5607</v>
      </c>
      <c r="K1512" s="50">
        <v>5697</v>
      </c>
      <c r="L1512" s="50">
        <v>5659</v>
      </c>
      <c r="M1512" s="50">
        <v>5825</v>
      </c>
      <c r="N1512" s="50">
        <v>5595.2435494296442</v>
      </c>
      <c r="O1512" s="306">
        <v>5682.8602733336029</v>
      </c>
      <c r="P1512" s="50">
        <v>5816.1825870939283</v>
      </c>
      <c r="Q1512" s="50">
        <v>5952.7775392929707</v>
      </c>
      <c r="R1512" s="50">
        <v>6095.5569448637998</v>
      </c>
      <c r="S1512" s="50">
        <v>6238.7622937418091</v>
      </c>
      <c r="T1512" s="50">
        <v>6338.7848087420316</v>
      </c>
      <c r="U1512" s="306">
        <v>5646.0181938168589</v>
      </c>
      <c r="V1512" s="50">
        <v>5741.0142177163079</v>
      </c>
      <c r="W1512" s="50">
        <v>5837.7506210541314</v>
      </c>
      <c r="X1512" s="50">
        <v>5939.0170754526598</v>
      </c>
      <c r="Y1512" s="50">
        <v>6039.1374619614135</v>
      </c>
      <c r="Z1512" s="50">
        <v>6096.1799764470143</v>
      </c>
    </row>
    <row r="1513" spans="1:26" x14ac:dyDescent="0.25">
      <c r="A1513" t="str">
        <f t="shared" si="32"/>
        <v>69. Rechtskundige en boekhoudkundige dienstverlening</v>
      </c>
      <c r="B1513">
        <v>69</v>
      </c>
      <c r="C1513" s="41" t="s">
        <v>11</v>
      </c>
      <c r="D1513" s="50">
        <v>3289</v>
      </c>
      <c r="E1513" s="50">
        <v>3334</v>
      </c>
      <c r="F1513" s="50">
        <v>3393</v>
      </c>
      <c r="G1513" s="50">
        <v>3428</v>
      </c>
      <c r="H1513" s="50">
        <v>3579</v>
      </c>
      <c r="I1513" s="50">
        <v>3661</v>
      </c>
      <c r="J1513" s="50">
        <v>4019</v>
      </c>
      <c r="K1513" s="50">
        <v>4185</v>
      </c>
      <c r="L1513" s="50">
        <v>4254</v>
      </c>
      <c r="M1513" s="50">
        <v>4358</v>
      </c>
      <c r="N1513" s="50">
        <v>4593.5703814401677</v>
      </c>
      <c r="O1513" s="306">
        <v>4636.0571855088047</v>
      </c>
      <c r="P1513" s="50">
        <v>4653.8519979591056</v>
      </c>
      <c r="Q1513" s="50">
        <v>4699.3722180532768</v>
      </c>
      <c r="R1513" s="50">
        <v>4755.2908262712408</v>
      </c>
      <c r="S1513" s="50">
        <v>4750.5493698603041</v>
      </c>
      <c r="T1513" s="50">
        <v>4855.8533444738478</v>
      </c>
      <c r="U1513" s="306">
        <v>4606.0015481611517</v>
      </c>
      <c r="V1513" s="50">
        <v>4593.705594235882</v>
      </c>
      <c r="W1513" s="50">
        <v>4608.5651451647209</v>
      </c>
      <c r="X1513" s="50">
        <v>4633.1703027998465</v>
      </c>
      <c r="Y1513" s="50">
        <v>4598.5436395291372</v>
      </c>
      <c r="Z1513" s="50">
        <v>4670.0048700690104</v>
      </c>
    </row>
    <row r="1514" spans="1:26" x14ac:dyDescent="0.25">
      <c r="A1514" t="str">
        <f t="shared" si="32"/>
        <v>69. Rechtskundige en boekhoudkundige dienstverlening</v>
      </c>
      <c r="B1514">
        <v>69</v>
      </c>
      <c r="C1514" s="41" t="s">
        <v>12</v>
      </c>
      <c r="D1514" s="50">
        <v>2302</v>
      </c>
      <c r="E1514" s="50">
        <v>2435</v>
      </c>
      <c r="F1514" s="50">
        <v>2587</v>
      </c>
      <c r="G1514" s="50">
        <v>2685</v>
      </c>
      <c r="H1514" s="50">
        <v>2722</v>
      </c>
      <c r="I1514" s="50">
        <v>2735</v>
      </c>
      <c r="J1514" s="50">
        <v>2745</v>
      </c>
      <c r="K1514" s="50">
        <v>2758</v>
      </c>
      <c r="L1514" s="50">
        <v>2835</v>
      </c>
      <c r="M1514" s="50">
        <v>2957</v>
      </c>
      <c r="N1514" s="50">
        <v>3111.3653621746216</v>
      </c>
      <c r="O1514" s="306">
        <v>3332.0582704162625</v>
      </c>
      <c r="P1514" s="50">
        <v>3556.209617323786</v>
      </c>
      <c r="Q1514" s="50">
        <v>3689.7098412799678</v>
      </c>
      <c r="R1514" s="50">
        <v>3804.7761207666326</v>
      </c>
      <c r="S1514" s="50">
        <v>4010.4421515292388</v>
      </c>
      <c r="T1514" s="50">
        <v>4047.5354919532956</v>
      </c>
      <c r="U1514" s="306">
        <v>3310.4564801471702</v>
      </c>
      <c r="V1514" s="50">
        <v>3510.2491485633332</v>
      </c>
      <c r="W1514" s="50">
        <v>3618.4127115894134</v>
      </c>
      <c r="X1514" s="50">
        <v>3707.0657454111415</v>
      </c>
      <c r="Y1514" s="50">
        <v>3882.1180061026589</v>
      </c>
      <c r="Z1514" s="50">
        <v>3892.6238331951063</v>
      </c>
    </row>
    <row r="1515" spans="1:26" x14ac:dyDescent="0.25">
      <c r="A1515" t="str">
        <f t="shared" si="32"/>
        <v>69. Rechtskundige en boekhoudkundige dienstverlening</v>
      </c>
      <c r="B1515">
        <v>69</v>
      </c>
      <c r="C1515" s="41" t="s">
        <v>13</v>
      </c>
      <c r="D1515" s="50">
        <v>2292</v>
      </c>
      <c r="E1515" s="50">
        <v>2189</v>
      </c>
      <c r="F1515" s="50">
        <v>2011</v>
      </c>
      <c r="G1515" s="50">
        <v>1908</v>
      </c>
      <c r="H1515" s="50">
        <v>1958</v>
      </c>
      <c r="I1515" s="50">
        <v>1962</v>
      </c>
      <c r="J1515" s="50">
        <v>2138</v>
      </c>
      <c r="K1515" s="50">
        <v>2273</v>
      </c>
      <c r="L1515" s="50">
        <v>2379</v>
      </c>
      <c r="M1515" s="50">
        <v>2417</v>
      </c>
      <c r="N1515" s="50">
        <v>2373.6691017653748</v>
      </c>
      <c r="O1515" s="306">
        <v>2339.4496668357501</v>
      </c>
      <c r="P1515" s="50">
        <v>2352.3709029057295</v>
      </c>
      <c r="Q1515" s="50">
        <v>2455.3211367817339</v>
      </c>
      <c r="R1515" s="50">
        <v>2581.6252843292641</v>
      </c>
      <c r="S1515" s="50">
        <v>2716.3948217031721</v>
      </c>
      <c r="T1515" s="50">
        <v>2909.0719918042132</v>
      </c>
      <c r="U1515" s="306">
        <v>2324.2829749754155</v>
      </c>
      <c r="V1515" s="50">
        <v>2321.9688509936827</v>
      </c>
      <c r="W1515" s="50">
        <v>2407.8763898906454</v>
      </c>
      <c r="X1515" s="50">
        <v>2515.32661982119</v>
      </c>
      <c r="Y1515" s="50">
        <v>2629.4769630318224</v>
      </c>
      <c r="Z1515" s="50">
        <v>2797.7328402159715</v>
      </c>
    </row>
    <row r="1516" spans="1:26" x14ac:dyDescent="0.25">
      <c r="A1516" t="str">
        <f t="shared" si="32"/>
        <v>69. Rechtskundige en boekhoudkundige dienstverlening</v>
      </c>
      <c r="B1516">
        <v>69</v>
      </c>
      <c r="C1516" s="41" t="s">
        <v>14</v>
      </c>
      <c r="D1516" s="50">
        <v>2080</v>
      </c>
      <c r="E1516" s="50">
        <v>2141</v>
      </c>
      <c r="F1516" s="50">
        <v>2179</v>
      </c>
      <c r="G1516" s="50">
        <v>2211</v>
      </c>
      <c r="H1516" s="50">
        <v>2229</v>
      </c>
      <c r="I1516" s="50">
        <v>2108</v>
      </c>
      <c r="J1516" s="50">
        <v>2066</v>
      </c>
      <c r="K1516" s="50">
        <v>1954</v>
      </c>
      <c r="L1516" s="50">
        <v>1858</v>
      </c>
      <c r="M1516" s="50">
        <v>1848</v>
      </c>
      <c r="N1516" s="50">
        <v>1860.7852901088136</v>
      </c>
      <c r="O1516" s="306">
        <v>1959.6442755802295</v>
      </c>
      <c r="P1516" s="50">
        <v>2051.8721120173013</v>
      </c>
      <c r="Q1516" s="50">
        <v>2107.2522288272899</v>
      </c>
      <c r="R1516" s="50">
        <v>2110.1752831328477</v>
      </c>
      <c r="S1516" s="50">
        <v>2072.3450016058923</v>
      </c>
      <c r="T1516" s="50">
        <v>2042.469533756796</v>
      </c>
      <c r="U1516" s="306">
        <v>1946.9398685117953</v>
      </c>
      <c r="V1516" s="50">
        <v>2025.3537078024831</v>
      </c>
      <c r="W1516" s="50">
        <v>2066.5332991790742</v>
      </c>
      <c r="X1516" s="50">
        <v>2055.9839161676755</v>
      </c>
      <c r="Y1516" s="50">
        <v>2006.0351306958444</v>
      </c>
      <c r="Z1516" s="50">
        <v>1964.2979293159319</v>
      </c>
    </row>
    <row r="1517" spans="1:26" x14ac:dyDescent="0.25">
      <c r="A1517" t="str">
        <f t="shared" si="32"/>
        <v>69. Rechtskundige en boekhoudkundige dienstverlening</v>
      </c>
      <c r="B1517">
        <v>69</v>
      </c>
      <c r="C1517" s="41" t="s">
        <v>15</v>
      </c>
      <c r="D1517" s="50">
        <v>1729</v>
      </c>
      <c r="E1517" s="50">
        <v>1785</v>
      </c>
      <c r="F1517" s="50">
        <v>1798</v>
      </c>
      <c r="G1517" s="50">
        <v>1877</v>
      </c>
      <c r="H1517" s="50">
        <v>1906</v>
      </c>
      <c r="I1517" s="50">
        <v>1964</v>
      </c>
      <c r="J1517" s="50">
        <v>2026</v>
      </c>
      <c r="K1517" s="50">
        <v>2072</v>
      </c>
      <c r="L1517" s="50">
        <v>2112</v>
      </c>
      <c r="M1517" s="50">
        <v>2100</v>
      </c>
      <c r="N1517" s="50">
        <v>2051.7117030234822</v>
      </c>
      <c r="O1517" s="306">
        <v>1960.891934838078</v>
      </c>
      <c r="P1517" s="50">
        <v>1849.4066186421774</v>
      </c>
      <c r="Q1517" s="50">
        <v>1727.616489318626</v>
      </c>
      <c r="R1517" s="50">
        <v>1703.4425371744464</v>
      </c>
      <c r="S1517" s="50">
        <v>1710.6524857488384</v>
      </c>
      <c r="T1517" s="50">
        <v>1801.084191955867</v>
      </c>
      <c r="U1517" s="306">
        <v>1948.1794391735184</v>
      </c>
      <c r="V1517" s="50">
        <v>1825.5048793556603</v>
      </c>
      <c r="W1517" s="50">
        <v>1694.2333502120123</v>
      </c>
      <c r="X1517" s="50">
        <v>1659.6964652846007</v>
      </c>
      <c r="Y1517" s="50">
        <v>1655.9158731606562</v>
      </c>
      <c r="Z1517" s="50">
        <v>1732.1511485535989</v>
      </c>
    </row>
    <row r="1518" spans="1:26" x14ac:dyDescent="0.25">
      <c r="A1518" t="str">
        <f t="shared" si="32"/>
        <v>69. Rechtskundige en boekhoudkundige dienstverlening</v>
      </c>
      <c r="B1518">
        <v>69</v>
      </c>
      <c r="C1518" s="41" t="s">
        <v>16</v>
      </c>
      <c r="D1518" s="50">
        <v>1330</v>
      </c>
      <c r="E1518" s="50">
        <v>1390</v>
      </c>
      <c r="F1518" s="50">
        <v>1440</v>
      </c>
      <c r="G1518" s="50">
        <v>1482</v>
      </c>
      <c r="H1518" s="50">
        <v>1549</v>
      </c>
      <c r="I1518" s="50">
        <v>1576</v>
      </c>
      <c r="J1518" s="50">
        <v>1639</v>
      </c>
      <c r="K1518" s="50">
        <v>1698</v>
      </c>
      <c r="L1518" s="50">
        <v>1762</v>
      </c>
      <c r="M1518" s="50">
        <v>1802</v>
      </c>
      <c r="N1518" s="50">
        <v>1858.0497566056197</v>
      </c>
      <c r="O1518" s="306">
        <v>1882.77305477502</v>
      </c>
      <c r="P1518" s="50">
        <v>1916.3649318573462</v>
      </c>
      <c r="Q1518" s="50">
        <v>1947.3391870844498</v>
      </c>
      <c r="R1518" s="50">
        <v>1947.3481645744382</v>
      </c>
      <c r="S1518" s="50">
        <v>1902.8763758222356</v>
      </c>
      <c r="T1518" s="50">
        <v>1817.3172922369054</v>
      </c>
      <c r="U1518" s="306">
        <v>1870.5670051345774</v>
      </c>
      <c r="V1518" s="50">
        <v>1891.5978230358646</v>
      </c>
      <c r="W1518" s="50">
        <v>1909.7102946930377</v>
      </c>
      <c r="X1518" s="50">
        <v>1897.338357408687</v>
      </c>
      <c r="Y1518" s="50">
        <v>1841.9890782242132</v>
      </c>
      <c r="Z1518" s="50">
        <v>1747.7629580525497</v>
      </c>
    </row>
    <row r="1519" spans="1:26" x14ac:dyDescent="0.25">
      <c r="A1519" t="str">
        <f t="shared" si="32"/>
        <v>69. Rechtskundige en boekhoudkundige dienstverlening</v>
      </c>
      <c r="B1519">
        <v>69</v>
      </c>
      <c r="C1519" s="41" t="s">
        <v>17</v>
      </c>
      <c r="D1519" s="50">
        <v>544</v>
      </c>
      <c r="E1519" s="50">
        <v>571</v>
      </c>
      <c r="F1519" s="50">
        <v>623</v>
      </c>
      <c r="G1519" s="50">
        <v>666</v>
      </c>
      <c r="H1519" s="50">
        <v>689</v>
      </c>
      <c r="I1519" s="50">
        <v>778</v>
      </c>
      <c r="J1519" s="50">
        <v>852</v>
      </c>
      <c r="K1519" s="50">
        <v>902</v>
      </c>
      <c r="L1519" s="50">
        <v>933</v>
      </c>
      <c r="M1519" s="50">
        <v>979</v>
      </c>
      <c r="N1519" s="50">
        <v>1017.7134240680086</v>
      </c>
      <c r="O1519" s="306">
        <v>1035.1988558487774</v>
      </c>
      <c r="P1519" s="50">
        <v>1052.1338013707943</v>
      </c>
      <c r="Q1519" s="50">
        <v>1081.8773063988112</v>
      </c>
      <c r="R1519" s="50">
        <v>1096.2170032704289</v>
      </c>
      <c r="S1519" s="50">
        <v>1136.0916474456305</v>
      </c>
      <c r="T1519" s="50">
        <v>1142.9668317755491</v>
      </c>
      <c r="U1519" s="306">
        <v>1028.4876441123583</v>
      </c>
      <c r="V1519" s="50">
        <v>1038.5360194869161</v>
      </c>
      <c r="W1519" s="50">
        <v>1060.9719371579536</v>
      </c>
      <c r="X1519" s="50">
        <v>1068.0650775168992</v>
      </c>
      <c r="Y1519" s="50">
        <v>1099.7395485307657</v>
      </c>
      <c r="Z1519" s="50">
        <v>1099.2219682239029</v>
      </c>
    </row>
    <row r="1520" spans="1:26" x14ac:dyDescent="0.25">
      <c r="A1520" t="str">
        <f t="shared" si="32"/>
        <v>69. Rechtskundige en boekhoudkundige dienstverlening</v>
      </c>
      <c r="B1520">
        <v>69</v>
      </c>
      <c r="C1520" s="41" t="s">
        <v>156</v>
      </c>
      <c r="D1520" s="50">
        <v>148</v>
      </c>
      <c r="E1520" s="50">
        <v>163</v>
      </c>
      <c r="F1520" s="50">
        <v>161</v>
      </c>
      <c r="G1520" s="50">
        <v>182</v>
      </c>
      <c r="H1520" s="50">
        <v>203</v>
      </c>
      <c r="I1520" s="50">
        <v>209</v>
      </c>
      <c r="J1520" s="50">
        <v>221</v>
      </c>
      <c r="K1520" s="50">
        <v>231</v>
      </c>
      <c r="L1520" s="50">
        <v>246</v>
      </c>
      <c r="M1520" s="50">
        <v>260</v>
      </c>
      <c r="N1520" s="50">
        <v>271.83031577782987</v>
      </c>
      <c r="O1520" s="306">
        <v>349.23034248881976</v>
      </c>
      <c r="P1520" s="50">
        <v>366.75543573172513</v>
      </c>
      <c r="Q1520" s="50">
        <v>399.0131091905065</v>
      </c>
      <c r="R1520" s="50">
        <v>418.26016694396839</v>
      </c>
      <c r="S1520" s="50">
        <v>436.5206994181595</v>
      </c>
      <c r="T1520" s="50">
        <v>506.84271388320258</v>
      </c>
      <c r="U1520" s="306">
        <v>346.96627625653736</v>
      </c>
      <c r="V1520" s="50">
        <v>362.01548686466163</v>
      </c>
      <c r="W1520" s="50">
        <v>391.30288518429626</v>
      </c>
      <c r="X1520" s="50">
        <v>407.51883641330079</v>
      </c>
      <c r="Y1520" s="50">
        <v>422.55312586956995</v>
      </c>
      <c r="Z1520" s="50">
        <v>487.44428101133695</v>
      </c>
    </row>
    <row r="1521" spans="1:26" x14ac:dyDescent="0.25">
      <c r="A1521" t="str">
        <f t="shared" si="32"/>
        <v>69. Rechtskundige en boekhoudkundige dienstverlening</v>
      </c>
      <c r="B1521">
        <v>69</v>
      </c>
      <c r="C1521" s="41" t="s">
        <v>6</v>
      </c>
      <c r="D1521" s="50">
        <v>2022</v>
      </c>
      <c r="E1521" s="50">
        <v>2124</v>
      </c>
      <c r="F1521" s="50">
        <v>2224</v>
      </c>
      <c r="G1521" s="50">
        <v>2330</v>
      </c>
      <c r="H1521" s="50">
        <v>2441</v>
      </c>
      <c r="I1521" s="50">
        <v>2563</v>
      </c>
      <c r="J1521" s="50">
        <v>2712</v>
      </c>
      <c r="K1521" s="50">
        <v>2831</v>
      </c>
      <c r="L1521" s="50">
        <v>2941</v>
      </c>
      <c r="M1521" s="50">
        <v>3041</v>
      </c>
      <c r="N1521" s="50">
        <v>3147.5934964514581</v>
      </c>
      <c r="O1521" s="306">
        <v>3267.2022531126167</v>
      </c>
      <c r="P1521" s="50">
        <v>3335.2541689598656</v>
      </c>
      <c r="Q1521" s="50">
        <v>3428.2296026737672</v>
      </c>
      <c r="R1521" s="50">
        <v>3461.8253347888353</v>
      </c>
      <c r="S1521" s="50">
        <v>3475.4887226860255</v>
      </c>
      <c r="T1521" s="50">
        <v>3467.126837895657</v>
      </c>
      <c r="U1521" s="306">
        <v>3246.0209255034729</v>
      </c>
      <c r="V1521" s="50">
        <v>3292.1493293874419</v>
      </c>
      <c r="W1521" s="50">
        <v>3361.9851170352877</v>
      </c>
      <c r="X1521" s="50">
        <v>3372.9222713388872</v>
      </c>
      <c r="Y1521" s="50">
        <v>3364.281752624549</v>
      </c>
      <c r="Z1521" s="50">
        <v>3334.4292072877897</v>
      </c>
    </row>
    <row r="1522" spans="1:26" x14ac:dyDescent="0.25">
      <c r="A1522" t="str">
        <f t="shared" si="32"/>
        <v>69. Rechtskundige en boekhoudkundige dienstverlening</v>
      </c>
      <c r="B1522">
        <v>69</v>
      </c>
      <c r="C1522" s="41" t="s">
        <v>157</v>
      </c>
      <c r="D1522" s="207">
        <v>1.0207336699596206</v>
      </c>
      <c r="E1522" s="206"/>
      <c r="F1522" s="206"/>
      <c r="G1522" s="206"/>
      <c r="H1522" s="206"/>
      <c r="I1522" s="206"/>
      <c r="J1522" s="206"/>
      <c r="K1522" s="206"/>
      <c r="L1522" s="206"/>
      <c r="M1522" s="206"/>
      <c r="N1522" s="206"/>
      <c r="O1522" s="308"/>
      <c r="P1522" s="206"/>
      <c r="Q1522" s="206"/>
      <c r="R1522" s="206"/>
      <c r="S1522" s="206"/>
      <c r="T1522" s="206"/>
      <c r="U1522" s="308"/>
      <c r="V1522" s="206"/>
      <c r="W1522" s="206"/>
      <c r="X1522" s="206"/>
      <c r="Y1522" s="206"/>
      <c r="Z1522" s="206"/>
    </row>
    <row r="1523" spans="1:26" x14ac:dyDescent="0.25">
      <c r="A1523" t="str">
        <f t="shared" si="32"/>
        <v>69. Rechtskundige en boekhoudkundige dienstverlening</v>
      </c>
      <c r="B1523">
        <v>69</v>
      </c>
      <c r="C1523" s="41" t="s">
        <v>158</v>
      </c>
      <c r="D1523" s="206"/>
      <c r="E1523" s="207">
        <v>-2.2493019395051217E-3</v>
      </c>
      <c r="F1523" s="207">
        <v>4.5478900213060669E-3</v>
      </c>
      <c r="G1523" s="207">
        <v>3.1061089072029757E-3</v>
      </c>
      <c r="H1523" s="207">
        <v>-3.8305811369292453E-3</v>
      </c>
      <c r="I1523" s="207">
        <v>3.5206150873614561E-3</v>
      </c>
      <c r="J1523" s="207">
        <v>-7.5762819959386274E-3</v>
      </c>
      <c r="K1523" s="207">
        <v>-1.5517732814684937E-4</v>
      </c>
      <c r="L1523" s="207">
        <v>4.9508356541759779E-3</v>
      </c>
      <c r="M1523" s="207">
        <v>-1.5519187725021588E-5</v>
      </c>
      <c r="N1523" s="207">
        <v>5.0811723640404871E-3</v>
      </c>
      <c r="O1523" s="307">
        <v>7.5408436811208457E-4</v>
      </c>
      <c r="P1523" s="207">
        <v>7.5408436811230661E-4</v>
      </c>
      <c r="Q1523" s="207">
        <v>7.5408436811208457E-4</v>
      </c>
      <c r="R1523" s="207">
        <v>7.5408436811208457E-4</v>
      </c>
      <c r="S1523" s="207">
        <v>7.5408436811230661E-4</v>
      </c>
      <c r="T1523" s="207">
        <v>7.5408436811230661E-4</v>
      </c>
      <c r="U1523" s="307">
        <v>4.0579124718729265E-3</v>
      </c>
      <c r="V1523" s="207">
        <v>4.0579124718724824E-3</v>
      </c>
      <c r="W1523" s="207">
        <v>4.0579124718728155E-3</v>
      </c>
      <c r="X1523" s="207">
        <v>4.0579124718730375E-3</v>
      </c>
      <c r="Y1523" s="207">
        <v>4.0579124718729265E-3</v>
      </c>
      <c r="Z1523" s="207">
        <v>4.0579124718725934E-3</v>
      </c>
    </row>
    <row r="1524" spans="1:26" x14ac:dyDescent="0.25">
      <c r="A1524" t="str">
        <f t="shared" si="32"/>
        <v>69. Rechtskundige en boekhoudkundige dienstverlening</v>
      </c>
      <c r="B1524">
        <v>69</v>
      </c>
      <c r="C1524" s="41" t="s">
        <v>159</v>
      </c>
      <c r="D1524" s="208"/>
      <c r="E1524" s="50">
        <v>5.059008796947345</v>
      </c>
      <c r="F1524" s="50">
        <v>5.6890928051051617</v>
      </c>
      <c r="G1524" s="50">
        <v>3.9722724957748916</v>
      </c>
      <c r="H1524" s="50">
        <v>6.7263697122273705</v>
      </c>
      <c r="I1524" s="50">
        <v>6.814584066918858</v>
      </c>
      <c r="J1524" s="50">
        <v>5.5678510849327143</v>
      </c>
      <c r="K1524" s="50">
        <v>4.5136497052885058</v>
      </c>
      <c r="L1524" s="50">
        <v>2.8465611307169301</v>
      </c>
      <c r="M1524" s="50">
        <v>8.4651880695222754</v>
      </c>
      <c r="N1524" s="50">
        <v>4.5555405028260045</v>
      </c>
      <c r="O1524" s="306">
        <v>5.643310652295396</v>
      </c>
      <c r="P1524" s="50">
        <v>5.7316800658800551</v>
      </c>
      <c r="Q1524" s="50">
        <v>5.8661477126921397</v>
      </c>
      <c r="R1524" s="50">
        <v>6.0039161122237781</v>
      </c>
      <c r="S1524" s="50">
        <v>6.1479220939595338</v>
      </c>
      <c r="T1524" s="50">
        <v>6.2923576781569954</v>
      </c>
      <c r="U1524" s="306">
        <v>5.6763030744831156</v>
      </c>
      <c r="V1524" s="50">
        <v>5.7278133023212385</v>
      </c>
      <c r="W1524" s="50">
        <v>5.8241855545316179</v>
      </c>
      <c r="X1524" s="50">
        <v>5.9223233994404261</v>
      </c>
      <c r="Y1524" s="50">
        <v>6.0250569232569111</v>
      </c>
      <c r="Z1524" s="50">
        <v>6.126627775845801</v>
      </c>
    </row>
    <row r="1525" spans="1:26" x14ac:dyDescent="0.25">
      <c r="A1525" t="str">
        <f t="shared" si="32"/>
        <v>69. Rechtskundige en boekhoudkundige dienstverlening</v>
      </c>
      <c r="B1525">
        <v>69</v>
      </c>
      <c r="C1525" s="41" t="s">
        <v>160</v>
      </c>
      <c r="D1525" s="208"/>
      <c r="E1525" s="50">
        <v>547.19905555807986</v>
      </c>
      <c r="F1525" s="50">
        <v>543.4630901314697</v>
      </c>
      <c r="G1525" s="50">
        <v>507.22658810531181</v>
      </c>
      <c r="H1525" s="50">
        <v>486.59006095596061</v>
      </c>
      <c r="I1525" s="50">
        <v>501.48190655959155</v>
      </c>
      <c r="J1525" s="50">
        <v>483.34209050855111</v>
      </c>
      <c r="K1525" s="50">
        <v>513.45519525744271</v>
      </c>
      <c r="L1525" s="50">
        <v>532.79642733439425</v>
      </c>
      <c r="M1525" s="50">
        <v>517.47649576783272</v>
      </c>
      <c r="N1525" s="50">
        <v>526.493452778083</v>
      </c>
      <c r="O1525" s="306">
        <v>536.6741885865697</v>
      </c>
      <c r="P1525" s="50">
        <v>545.07804693382013</v>
      </c>
      <c r="Q1525" s="50">
        <v>557.8658092404487</v>
      </c>
      <c r="R1525" s="50">
        <v>570.96747040833759</v>
      </c>
      <c r="S1525" s="50">
        <v>584.66232049925293</v>
      </c>
      <c r="T1525" s="50">
        <v>598.39802542995176</v>
      </c>
      <c r="U1525" s="306">
        <v>543.26820530027567</v>
      </c>
      <c r="V1525" s="50">
        <v>548.19815154610239</v>
      </c>
      <c r="W1525" s="50">
        <v>557.42175708866716</v>
      </c>
      <c r="X1525" s="50">
        <v>566.81434416093202</v>
      </c>
      <c r="Y1525" s="50">
        <v>576.64677494829562</v>
      </c>
      <c r="Z1525" s="50">
        <v>586.36792867682641</v>
      </c>
    </row>
    <row r="1526" spans="1:26" x14ac:dyDescent="0.25">
      <c r="A1526" t="str">
        <f t="shared" si="32"/>
        <v>69. Rechtskundige en boekhoudkundige dienstverlening</v>
      </c>
      <c r="B1526">
        <v>69</v>
      </c>
      <c r="C1526" s="41" t="s">
        <v>161</v>
      </c>
      <c r="D1526" s="208"/>
      <c r="E1526" s="50">
        <v>1059.2366142634485</v>
      </c>
      <c r="F1526" s="50">
        <v>1157.8003311166412</v>
      </c>
      <c r="G1526" s="50">
        <v>1193.8494586446973</v>
      </c>
      <c r="H1526" s="50">
        <v>1177.337122928993</v>
      </c>
      <c r="I1526" s="50">
        <v>1264.6079837012692</v>
      </c>
      <c r="J1526" s="50">
        <v>1234.8576140445277</v>
      </c>
      <c r="K1526" s="50">
        <v>1283.7785303465939</v>
      </c>
      <c r="L1526" s="50">
        <v>1333.4738832626911</v>
      </c>
      <c r="M1526" s="50">
        <v>1296.4747740043722</v>
      </c>
      <c r="N1526" s="50">
        <v>1364.1935399298661</v>
      </c>
      <c r="O1526" s="306">
        <v>1286.1743144623963</v>
      </c>
      <c r="P1526" s="50">
        <v>1306.3147031348624</v>
      </c>
      <c r="Q1526" s="50">
        <v>1336.9614004570371</v>
      </c>
      <c r="R1526" s="50">
        <v>1368.3603766502245</v>
      </c>
      <c r="S1526" s="50">
        <v>1401.1809683647955</v>
      </c>
      <c r="T1526" s="50">
        <v>1434.0994713385037</v>
      </c>
      <c r="U1526" s="306">
        <v>1304.6600373483884</v>
      </c>
      <c r="V1526" s="50">
        <v>1316.4993163462282</v>
      </c>
      <c r="W1526" s="50">
        <v>1338.6498295443978</v>
      </c>
      <c r="X1526" s="50">
        <v>1361.2061523347695</v>
      </c>
      <c r="Y1526" s="50">
        <v>1384.8187609746897</v>
      </c>
      <c r="Z1526" s="50">
        <v>1408.1641374623939</v>
      </c>
    </row>
    <row r="1527" spans="1:26" x14ac:dyDescent="0.25">
      <c r="A1527" t="str">
        <f t="shared" si="32"/>
        <v>69. Rechtskundige en boekhoudkundige dienstverlening</v>
      </c>
      <c r="B1527">
        <v>69</v>
      </c>
      <c r="C1527" s="41" t="s">
        <v>162</v>
      </c>
      <c r="D1527" s="208"/>
      <c r="E1527" s="50">
        <v>586.91134118379182</v>
      </c>
      <c r="F1527" s="50">
        <v>617.60328266343208</v>
      </c>
      <c r="G1527" s="50">
        <v>623.64071156797809</v>
      </c>
      <c r="H1527" s="50">
        <v>606.29481351811319</v>
      </c>
      <c r="I1527" s="50">
        <v>659.31142999774204</v>
      </c>
      <c r="J1527" s="50">
        <v>633.79145598416676</v>
      </c>
      <c r="K1527" s="50">
        <v>725.5937511540825</v>
      </c>
      <c r="L1527" s="50">
        <v>776.93219968305766</v>
      </c>
      <c r="M1527" s="50">
        <v>768.61496101909495</v>
      </c>
      <c r="N1527" s="50">
        <v>809.61711758917977</v>
      </c>
      <c r="O1527" s="306">
        <v>833.50394452387525</v>
      </c>
      <c r="P1527" s="50">
        <v>841.21318066065214</v>
      </c>
      <c r="Q1527" s="50">
        <v>844.44205169946565</v>
      </c>
      <c r="R1527" s="50">
        <v>852.70170156950667</v>
      </c>
      <c r="S1527" s="50">
        <v>862.8481403201306</v>
      </c>
      <c r="T1527" s="50">
        <v>861.98780243627641</v>
      </c>
      <c r="U1527" s="306">
        <v>848.68031144668066</v>
      </c>
      <c r="V1527" s="50">
        <v>850.97701870668641</v>
      </c>
      <c r="W1527" s="50">
        <v>848.70529254592316</v>
      </c>
      <c r="X1527" s="50">
        <v>851.45065340100064</v>
      </c>
      <c r="Y1527" s="50">
        <v>855.99655367268076</v>
      </c>
      <c r="Z1527" s="50">
        <v>849.59914056507137</v>
      </c>
    </row>
    <row r="1528" spans="1:26" x14ac:dyDescent="0.25">
      <c r="A1528" t="str">
        <f t="shared" si="32"/>
        <v>69. Rechtskundige en boekhoudkundige dienstverlening</v>
      </c>
      <c r="B1528">
        <v>69</v>
      </c>
      <c r="C1528" s="41" t="s">
        <v>163</v>
      </c>
      <c r="D1528" s="208"/>
      <c r="E1528" s="50">
        <v>354.93622847167433</v>
      </c>
      <c r="F1528" s="50">
        <v>391.99413215894839</v>
      </c>
      <c r="G1528" s="50">
        <v>412.73369332360562</v>
      </c>
      <c r="H1528" s="50">
        <v>409.74374122218188</v>
      </c>
      <c r="I1528" s="50">
        <v>435.40007292206457</v>
      </c>
      <c r="J1528" s="50">
        <v>407.12948663949851</v>
      </c>
      <c r="K1528" s="50">
        <v>428.98900939733829</v>
      </c>
      <c r="L1528" s="50">
        <v>445.10303514144272</v>
      </c>
      <c r="M1528" s="50">
        <v>443.45015364829771</v>
      </c>
      <c r="N1528" s="50">
        <v>477.60428705543706</v>
      </c>
      <c r="O1528" s="306">
        <v>489.0736881856833</v>
      </c>
      <c r="P1528" s="50">
        <v>523.76427640857446</v>
      </c>
      <c r="Q1528" s="50">
        <v>558.99849456777758</v>
      </c>
      <c r="R1528" s="50">
        <v>579.98331611834931</v>
      </c>
      <c r="S1528" s="50">
        <v>598.07051679831625</v>
      </c>
      <c r="T1528" s="50">
        <v>630.39903900352454</v>
      </c>
      <c r="U1528" s="306">
        <v>499.35310451030387</v>
      </c>
      <c r="V1528" s="50">
        <v>531.30588287848934</v>
      </c>
      <c r="W1528" s="50">
        <v>563.3712553496548</v>
      </c>
      <c r="X1528" s="50">
        <v>580.73077591532092</v>
      </c>
      <c r="Y1528" s="50">
        <v>594.95898845548845</v>
      </c>
      <c r="Z1528" s="50">
        <v>623.05369275815406</v>
      </c>
    </row>
    <row r="1529" spans="1:26" x14ac:dyDescent="0.25">
      <c r="A1529" t="str">
        <f t="shared" si="32"/>
        <v>69. Rechtskundige en boekhoudkundige dienstverlening</v>
      </c>
      <c r="B1529">
        <v>69</v>
      </c>
      <c r="C1529" s="3" t="s">
        <v>164</v>
      </c>
      <c r="D1529" s="208"/>
      <c r="E1529" s="50">
        <v>280.92127157592387</v>
      </c>
      <c r="F1529" s="50">
        <v>283.1760267971971</v>
      </c>
      <c r="G1529" s="50">
        <v>257.24995684064572</v>
      </c>
      <c r="H1529" s="50">
        <v>230.83884693828801</v>
      </c>
      <c r="I1529" s="50">
        <v>251.2817251763268</v>
      </c>
      <c r="J1529" s="50">
        <v>230.0229567662594</v>
      </c>
      <c r="K1529" s="50">
        <v>266.52334602350157</v>
      </c>
      <c r="L1529" s="50">
        <v>294.95843032987648</v>
      </c>
      <c r="M1529" s="50">
        <v>296.89868272631156</v>
      </c>
      <c r="N1529" s="50">
        <v>313.95977794446554</v>
      </c>
      <c r="O1529" s="306">
        <v>298.06017196684417</v>
      </c>
      <c r="P1529" s="50">
        <v>293.76325852926971</v>
      </c>
      <c r="Q1529" s="50">
        <v>295.38577021052163</v>
      </c>
      <c r="R1529" s="50">
        <v>308.31316787950885</v>
      </c>
      <c r="S1529" s="50">
        <v>324.17310215179015</v>
      </c>
      <c r="T1529" s="50">
        <v>341.09603022785763</v>
      </c>
      <c r="U1529" s="306">
        <v>305.90236665428534</v>
      </c>
      <c r="V1529" s="50">
        <v>299.53781775667204</v>
      </c>
      <c r="W1529" s="50">
        <v>299.23958916102868</v>
      </c>
      <c r="X1529" s="50">
        <v>310.31076982495625</v>
      </c>
      <c r="Y1529" s="50">
        <v>324.15822632546599</v>
      </c>
      <c r="Z1529" s="50">
        <v>338.86914796006073</v>
      </c>
    </row>
    <row r="1530" spans="1:26" x14ac:dyDescent="0.25">
      <c r="A1530" t="str">
        <f t="shared" si="32"/>
        <v>69. Rechtskundige en boekhoudkundige dienstverlening</v>
      </c>
      <c r="B1530">
        <v>69</v>
      </c>
      <c r="C1530" s="3" t="s">
        <v>165</v>
      </c>
      <c r="D1530" s="208"/>
      <c r="E1530" s="50">
        <v>233.64110388662732</v>
      </c>
      <c r="F1530" s="50">
        <v>255.0458665560146</v>
      </c>
      <c r="G1530" s="50">
        <v>256.43096204697741</v>
      </c>
      <c r="H1530" s="50">
        <v>244.85979202782846</v>
      </c>
      <c r="I1530" s="50">
        <v>263.23903955446843</v>
      </c>
      <c r="J1530" s="50">
        <v>225.55699863383163</v>
      </c>
      <c r="K1530" s="50">
        <v>236.39498098061046</v>
      </c>
      <c r="L1530" s="50">
        <v>233.55691356693259</v>
      </c>
      <c r="M1530" s="50">
        <v>212.85477749768896</v>
      </c>
      <c r="N1530" s="50">
        <v>221.12785111991732</v>
      </c>
      <c r="O1530" s="306">
        <v>214.60593075260394</v>
      </c>
      <c r="P1530" s="50">
        <v>226.00742059838382</v>
      </c>
      <c r="Q1530" s="50">
        <v>236.64413445520847</v>
      </c>
      <c r="R1530" s="50">
        <v>243.03116985169987</v>
      </c>
      <c r="S1530" s="50">
        <v>243.36828816041609</v>
      </c>
      <c r="T1530" s="50">
        <v>239.00529001072061</v>
      </c>
      <c r="U1530" s="306">
        <v>220.75364548913021</v>
      </c>
      <c r="V1530" s="50">
        <v>230.97456531213865</v>
      </c>
      <c r="W1530" s="50">
        <v>240.27716511891543</v>
      </c>
      <c r="X1530" s="50">
        <v>245.16249227861397</v>
      </c>
      <c r="Y1530" s="50">
        <v>243.9109697253098</v>
      </c>
      <c r="Z1530" s="50">
        <v>237.98531213371433</v>
      </c>
    </row>
    <row r="1531" spans="1:26" x14ac:dyDescent="0.25">
      <c r="A1531" t="str">
        <f t="shared" si="32"/>
        <v>69. Rechtskundige en boekhoudkundige dienstverlening</v>
      </c>
      <c r="B1531">
        <v>69</v>
      </c>
      <c r="C1531" s="3" t="s">
        <v>166</v>
      </c>
      <c r="D1531" s="206"/>
      <c r="E1531" s="50">
        <v>163.36750532362291</v>
      </c>
      <c r="F1531" s="50">
        <v>180.79174820682468</v>
      </c>
      <c r="G1531" s="50">
        <v>179.51611636685428</v>
      </c>
      <c r="H1531" s="50">
        <v>174.38347595767854</v>
      </c>
      <c r="I1531" s="50">
        <v>191.08911318162023</v>
      </c>
      <c r="J1531" s="50">
        <v>175.10969113191499</v>
      </c>
      <c r="K1531" s="50">
        <v>195.67275186206822</v>
      </c>
      <c r="L1531" s="50">
        <v>210.69512872079704</v>
      </c>
      <c r="M1531" s="50">
        <v>204.27366082213067</v>
      </c>
      <c r="N1531" s="50">
        <v>213.81606728071247</v>
      </c>
      <c r="O1531" s="306">
        <v>200.02155222078605</v>
      </c>
      <c r="P1531" s="50">
        <v>191.16752512818547</v>
      </c>
      <c r="Q1531" s="50">
        <v>180.29881196421184</v>
      </c>
      <c r="R1531" s="50">
        <v>168.42548167293933</v>
      </c>
      <c r="S1531" s="50">
        <v>166.06876097769569</v>
      </c>
      <c r="T1531" s="50">
        <v>166.77165949075516</v>
      </c>
      <c r="U1531" s="306">
        <v>206.80005500605006</v>
      </c>
      <c r="V1531" s="50">
        <v>196.36463280344535</v>
      </c>
      <c r="W1531" s="50">
        <v>183.9997836480841</v>
      </c>
      <c r="X1531" s="50">
        <v>170.768412297212</v>
      </c>
      <c r="Y1531" s="50">
        <v>167.28730445335574</v>
      </c>
      <c r="Z1531" s="50">
        <v>166.90624377215178</v>
      </c>
    </row>
    <row r="1532" spans="1:26" x14ac:dyDescent="0.25">
      <c r="A1532" t="str">
        <f t="shared" si="32"/>
        <v>69. Rechtskundige en boekhoudkundige dienstverlening</v>
      </c>
      <c r="B1532">
        <v>69</v>
      </c>
      <c r="C1532" s="3" t="s">
        <v>167</v>
      </c>
      <c r="D1532" s="206"/>
      <c r="E1532" s="50">
        <v>112.29224102291674</v>
      </c>
      <c r="F1532" s="50">
        <v>126.80615323293678</v>
      </c>
      <c r="G1532" s="50">
        <v>129.29136084707929</v>
      </c>
      <c r="H1532" s="50">
        <v>122.78218422638182</v>
      </c>
      <c r="I1532" s="50">
        <v>139.72006865093064</v>
      </c>
      <c r="J1532" s="50">
        <v>124.66676353039672</v>
      </c>
      <c r="K1532" s="50">
        <v>141.81346049106924</v>
      </c>
      <c r="L1532" s="50">
        <v>155.58840901520782</v>
      </c>
      <c r="M1532" s="50">
        <v>152.70203699989915</v>
      </c>
      <c r="N1532" s="50">
        <v>165.35283674258014</v>
      </c>
      <c r="O1532" s="306">
        <v>162.45605856728187</v>
      </c>
      <c r="P1532" s="50">
        <v>164.61770658618246</v>
      </c>
      <c r="Q1532" s="50">
        <v>167.55476676515207</v>
      </c>
      <c r="R1532" s="50">
        <v>170.26295873006742</v>
      </c>
      <c r="S1532" s="50">
        <v>170.26374366471998</v>
      </c>
      <c r="T1532" s="50">
        <v>166.37541317602623</v>
      </c>
      <c r="U1532" s="306">
        <v>168.59473557134152</v>
      </c>
      <c r="V1532" s="50">
        <v>169.73051904447848</v>
      </c>
      <c r="W1532" s="50">
        <v>171.63880227010918</v>
      </c>
      <c r="X1532" s="50">
        <v>173.28228213857292</v>
      </c>
      <c r="Y1532" s="50">
        <v>172.1596838402522</v>
      </c>
      <c r="Z1532" s="50">
        <v>167.13743023536529</v>
      </c>
    </row>
    <row r="1533" spans="1:26" x14ac:dyDescent="0.25">
      <c r="A1533" t="str">
        <f t="shared" si="32"/>
        <v>69. Rechtskundige en boekhoudkundige dienstverlening</v>
      </c>
      <c r="B1533">
        <v>69</v>
      </c>
      <c r="C1533" s="3" t="s">
        <v>168</v>
      </c>
      <c r="D1533" s="206"/>
      <c r="E1533" s="50">
        <v>117.445464583394</v>
      </c>
      <c r="F1533" s="50">
        <v>127.15575594256065</v>
      </c>
      <c r="G1533" s="50">
        <v>137.83738499326103</v>
      </c>
      <c r="H1533" s="50">
        <v>142.73120520992069</v>
      </c>
      <c r="I1533" s="50">
        <v>152.72533514393473</v>
      </c>
      <c r="J1533" s="50">
        <v>163.81989526219866</v>
      </c>
      <c r="K1533" s="50">
        <v>185.72451737669286</v>
      </c>
      <c r="L1533" s="50">
        <v>201.22946722387792</v>
      </c>
      <c r="M1533" s="50">
        <v>203.51172676385679</v>
      </c>
      <c r="N1533" s="50">
        <v>218.53519211365412</v>
      </c>
      <c r="O1533" s="306">
        <v>222.77317829532106</v>
      </c>
      <c r="P1533" s="50">
        <v>226.60066560122476</v>
      </c>
      <c r="Q1533" s="50">
        <v>230.30765378569572</v>
      </c>
      <c r="R1533" s="50">
        <v>236.81838165076454</v>
      </c>
      <c r="S1533" s="50">
        <v>239.95728084609294</v>
      </c>
      <c r="T1533" s="50">
        <v>248.68567236204399</v>
      </c>
      <c r="U1533" s="306">
        <v>226.1355285073316</v>
      </c>
      <c r="V1533" s="50">
        <v>228.52955602663457</v>
      </c>
      <c r="W1533" s="50">
        <v>230.76230114154441</v>
      </c>
      <c r="X1533" s="50">
        <v>235.74755335508721</v>
      </c>
      <c r="Y1533" s="50">
        <v>237.32364639455523</v>
      </c>
      <c r="Z1533" s="50">
        <v>244.36170158132833</v>
      </c>
    </row>
    <row r="1534" spans="1:26" x14ac:dyDescent="0.25">
      <c r="A1534" t="str">
        <f t="shared" si="32"/>
        <v>69. Rechtskundige en boekhoudkundige dienstverlening</v>
      </c>
      <c r="B1534">
        <v>69</v>
      </c>
      <c r="C1534" s="3" t="s">
        <v>169</v>
      </c>
      <c r="D1534" s="206"/>
      <c r="E1534" s="50">
        <v>27.422923639504596</v>
      </c>
      <c r="F1534" s="50">
        <v>31.31021629798553</v>
      </c>
      <c r="G1534" s="50">
        <v>30.693915105510815</v>
      </c>
      <c r="H1534" s="50">
        <v>33.434991661675809</v>
      </c>
      <c r="I1534" s="50">
        <v>38.785168148477112</v>
      </c>
      <c r="J1534" s="50">
        <v>37.612276307776078</v>
      </c>
      <c r="K1534" s="50">
        <v>41.411896973775825</v>
      </c>
      <c r="L1534" s="50">
        <v>44.465227464718453</v>
      </c>
      <c r="M1534" s="50">
        <v>46.130856606384732</v>
      </c>
      <c r="N1534" s="50">
        <v>50.081329712646152</v>
      </c>
      <c r="O1534" s="306">
        <v>51.183857343523002</v>
      </c>
      <c r="P1534" s="50">
        <v>65.757772376598581</v>
      </c>
      <c r="Q1534" s="50">
        <v>69.057631959625809</v>
      </c>
      <c r="R1534" s="50">
        <v>75.131539322841519</v>
      </c>
      <c r="S1534" s="50">
        <v>78.755633477008388</v>
      </c>
      <c r="T1534" s="50">
        <v>82.193971421403319</v>
      </c>
      <c r="U1534" s="306">
        <v>52.081937980243978</v>
      </c>
      <c r="V1534" s="50">
        <v>66.477780557774551</v>
      </c>
      <c r="W1534" s="50">
        <v>69.361167759460301</v>
      </c>
      <c r="X1534" s="50">
        <v>74.972552415072514</v>
      </c>
      <c r="Y1534" s="50">
        <v>78.079483898350958</v>
      </c>
      <c r="Z1534" s="50">
        <v>80.960012248538277</v>
      </c>
    </row>
    <row r="1535" spans="1:26" x14ac:dyDescent="0.25">
      <c r="A1535" t="str">
        <f t="shared" si="32"/>
        <v>69. Rechtskundige en boekhoudkundige dienstverlening</v>
      </c>
      <c r="B1535">
        <v>69</v>
      </c>
      <c r="C1535" s="3" t="s">
        <v>26</v>
      </c>
      <c r="D1535" s="208"/>
      <c r="E1535" s="50">
        <v>257.1606292458153</v>
      </c>
      <c r="F1535" s="50">
        <v>285.27212547348296</v>
      </c>
      <c r="G1535" s="50">
        <v>297.82266094585117</v>
      </c>
      <c r="H1535" s="50">
        <v>298.94838109797831</v>
      </c>
      <c r="I1535" s="50">
        <v>331.23057194334245</v>
      </c>
      <c r="J1535" s="50">
        <v>326.09893510037148</v>
      </c>
      <c r="K1535" s="50">
        <v>368.94987484153791</v>
      </c>
      <c r="L1535" s="50">
        <v>401.28310370380422</v>
      </c>
      <c r="M1535" s="50">
        <v>402.34462037014066</v>
      </c>
      <c r="N1535" s="50">
        <v>433.96935856888041</v>
      </c>
      <c r="O1535" s="306">
        <v>436.41309420612595</v>
      </c>
      <c r="P1535" s="50">
        <v>456.97614456400584</v>
      </c>
      <c r="Q1535" s="50">
        <v>466.92005251047362</v>
      </c>
      <c r="R1535" s="50">
        <v>482.21287970367348</v>
      </c>
      <c r="S1535" s="50">
        <v>488.97665798782134</v>
      </c>
      <c r="T1535" s="50">
        <v>497.25505695947351</v>
      </c>
      <c r="U1535" s="306">
        <v>446.81220205891714</v>
      </c>
      <c r="V1535" s="50">
        <v>464.73785562888764</v>
      </c>
      <c r="W1535" s="50">
        <v>471.76227117111387</v>
      </c>
      <c r="X1535" s="50">
        <v>484.00238790873266</v>
      </c>
      <c r="Y1535" s="50">
        <v>487.56281413315844</v>
      </c>
      <c r="Z1535" s="50">
        <v>492.45914406523195</v>
      </c>
    </row>
    <row r="1536" spans="1:26" x14ac:dyDescent="0.25">
      <c r="A1536" t="str">
        <f t="shared" si="32"/>
        <v>69. Rechtskundige en boekhoudkundige dienstverlening</v>
      </c>
      <c r="B1536">
        <v>69</v>
      </c>
      <c r="C1536" s="3" t="s">
        <v>19</v>
      </c>
      <c r="D1536" s="208"/>
      <c r="E1536" s="50">
        <v>3488.4327583059307</v>
      </c>
      <c r="F1536" s="50">
        <v>3720.8356959091152</v>
      </c>
      <c r="G1536" s="50">
        <v>3732.4424203376966</v>
      </c>
      <c r="H1536" s="50">
        <v>3635.7226043592495</v>
      </c>
      <c r="I1536" s="50">
        <v>3904.4564271033441</v>
      </c>
      <c r="J1536" s="50">
        <v>3721.477079894054</v>
      </c>
      <c r="K1536" s="50">
        <v>4023.871089568464</v>
      </c>
      <c r="L1536" s="50">
        <v>4231.6456828737137</v>
      </c>
      <c r="M1536" s="50">
        <v>4150.8533139253914</v>
      </c>
      <c r="N1536" s="50">
        <v>4365.3369927693675</v>
      </c>
      <c r="O1536" s="306">
        <v>4300.1701955571807</v>
      </c>
      <c r="P1536" s="50">
        <v>4390.0162360236345</v>
      </c>
      <c r="Q1536" s="50">
        <v>4483.3826728178365</v>
      </c>
      <c r="R1536" s="50">
        <v>4579.9994799664628</v>
      </c>
      <c r="S1536" s="50">
        <v>4675.4966773541782</v>
      </c>
      <c r="T1536" s="50">
        <v>4775.3047325752204</v>
      </c>
      <c r="U1536" s="306">
        <v>4381.9062308885141</v>
      </c>
      <c r="V1536" s="50">
        <v>4444.3230542809706</v>
      </c>
      <c r="W1536" s="50">
        <v>4509.2511291823166</v>
      </c>
      <c r="X1536" s="50">
        <v>4576.3683115209778</v>
      </c>
      <c r="Y1536" s="50">
        <v>4641.3654496117006</v>
      </c>
      <c r="Z1536" s="50">
        <v>4709.5313751694493</v>
      </c>
    </row>
    <row r="1537" spans="1:26" x14ac:dyDescent="0.25">
      <c r="A1537" t="str">
        <f t="shared" si="32"/>
        <v>69. Rechtskundige en boekhoudkundige dienstverlening</v>
      </c>
      <c r="B1537">
        <v>69</v>
      </c>
      <c r="C1537" s="3" t="s">
        <v>20</v>
      </c>
      <c r="D1537" s="208"/>
      <c r="E1537" s="207">
        <v>7.3718098373407911E-2</v>
      </c>
      <c r="F1537" s="207">
        <v>7.6668831624875644E-2</v>
      </c>
      <c r="G1537" s="207">
        <v>7.9792968626400229E-2</v>
      </c>
      <c r="H1537" s="207">
        <v>8.2225299790346415E-2</v>
      </c>
      <c r="I1537" s="207">
        <v>8.4833978334105081E-2</v>
      </c>
      <c r="J1537" s="207">
        <v>8.7626210802742632E-2</v>
      </c>
      <c r="K1537" s="207">
        <v>9.1690281976976942E-2</v>
      </c>
      <c r="L1537" s="207">
        <v>9.4829088675328924E-2</v>
      </c>
      <c r="M1537" s="207">
        <v>9.6930580278600645E-2</v>
      </c>
      <c r="N1537" s="207">
        <v>9.9412567526332138E-2</v>
      </c>
      <c r="O1537" s="307">
        <v>0.10148740034918063</v>
      </c>
      <c r="P1537" s="207">
        <v>0.10409440876645214</v>
      </c>
      <c r="Q1537" s="207">
        <v>0.10414459049889917</v>
      </c>
      <c r="R1537" s="207">
        <v>0.10528666691184962</v>
      </c>
      <c r="S1537" s="207">
        <v>0.10458282653823398</v>
      </c>
      <c r="T1537" s="207">
        <v>0.10413053926535792</v>
      </c>
      <c r="U1537" s="307">
        <v>0.10196754072674841</v>
      </c>
      <c r="V1537" s="207">
        <v>0.10456887358384791</v>
      </c>
      <c r="W1537" s="207">
        <v>0.10462097977157034</v>
      </c>
      <c r="X1537" s="207">
        <v>0.10576124012795468</v>
      </c>
      <c r="Y1537" s="207">
        <v>0.10504727960474396</v>
      </c>
      <c r="Z1537" s="207">
        <v>0.10456648546003439</v>
      </c>
    </row>
    <row r="1538" spans="1:26" x14ac:dyDescent="0.25">
      <c r="A1538" t="str">
        <f t="shared" si="32"/>
        <v>69. Rechtskundige en boekhoudkundige dienstverlening</v>
      </c>
      <c r="B1538">
        <v>69</v>
      </c>
      <c r="C1538" s="3" t="s">
        <v>29</v>
      </c>
      <c r="D1538" s="208"/>
      <c r="E1538" s="50">
        <v>3488.4327583059307</v>
      </c>
      <c r="F1538" s="50">
        <v>3720.8356959091152</v>
      </c>
      <c r="G1538" s="50">
        <v>3732.4424203376966</v>
      </c>
      <c r="H1538" s="50">
        <v>3635.7226043592495</v>
      </c>
      <c r="I1538" s="50">
        <v>3904.4564271033441</v>
      </c>
      <c r="J1538" s="50">
        <v>3721.477079894054</v>
      </c>
      <c r="K1538" s="50">
        <v>4023.871089568464</v>
      </c>
      <c r="L1538" s="50">
        <v>4231.6456828737137</v>
      </c>
      <c r="M1538" s="50">
        <v>4150.8533139253914</v>
      </c>
      <c r="N1538" s="50">
        <v>4365.3369927693675</v>
      </c>
      <c r="O1538" s="306">
        <v>4300.1701955571807</v>
      </c>
      <c r="P1538" s="50">
        <v>4390.0162360236345</v>
      </c>
      <c r="Q1538" s="50">
        <v>4483.3826728178365</v>
      </c>
      <c r="R1538" s="50">
        <v>4579.9994799664628</v>
      </c>
      <c r="S1538" s="50">
        <v>4675.4966773541782</v>
      </c>
      <c r="T1538" s="50">
        <v>4775.3047325752204</v>
      </c>
      <c r="U1538" s="306">
        <v>4381.9062308885141</v>
      </c>
      <c r="V1538" s="50">
        <v>4444.3230542809706</v>
      </c>
      <c r="W1538" s="50">
        <v>4509.2511291823166</v>
      </c>
      <c r="X1538" s="50">
        <v>4576.3683115209778</v>
      </c>
      <c r="Y1538" s="50">
        <v>4641.3654496117006</v>
      </c>
      <c r="Z1538" s="50">
        <v>4709.5313751694493</v>
      </c>
    </row>
    <row r="1539" spans="1:26" x14ac:dyDescent="0.25">
      <c r="A1539" t="str">
        <f t="shared" ref="A1539:A1602" si="33">VLOOKUP(B1539,$AT$3:$AU$70,2)</f>
        <v>70. Activiteiten van hoofdkantoren; adviesbureaus op het gebied van bedrijfsbeheer</v>
      </c>
      <c r="B1539">
        <v>70</v>
      </c>
      <c r="C1539" s="3" t="s">
        <v>25</v>
      </c>
      <c r="D1539" s="50">
        <v>21233</v>
      </c>
      <c r="E1539" s="50">
        <v>22541</v>
      </c>
      <c r="F1539" s="50">
        <v>24355</v>
      </c>
      <c r="G1539" s="50">
        <v>25867</v>
      </c>
      <c r="H1539" s="50">
        <v>29392</v>
      </c>
      <c r="I1539" s="50">
        <v>31791</v>
      </c>
      <c r="J1539" s="50">
        <v>32792</v>
      </c>
      <c r="K1539" s="50">
        <v>32754</v>
      </c>
      <c r="L1539" s="50">
        <v>34740</v>
      </c>
      <c r="M1539" s="50">
        <v>36363</v>
      </c>
      <c r="N1539" s="50">
        <v>38741.920794256912</v>
      </c>
      <c r="O1539" s="306">
        <v>41143.205775383896</v>
      </c>
      <c r="P1539" s="50">
        <v>43693.326163800288</v>
      </c>
      <c r="Q1539" s="50">
        <v>46401.507011358291</v>
      </c>
      <c r="R1539" s="50">
        <v>49277.545153084895</v>
      </c>
      <c r="S1539" s="50">
        <v>52331.844647199054</v>
      </c>
      <c r="T1539" s="50">
        <v>55575.454411757193</v>
      </c>
      <c r="U1539" s="306">
        <v>40594.758454447736</v>
      </c>
      <c r="V1539" s="50">
        <v>42536.208329124573</v>
      </c>
      <c r="W1539" s="50">
        <v>44570.508309563549</v>
      </c>
      <c r="X1539" s="50">
        <v>46702.098964770528</v>
      </c>
      <c r="Y1539" s="50">
        <v>48935.633234571447</v>
      </c>
      <c r="Z1539" s="50">
        <v>51275.986586275685</v>
      </c>
    </row>
    <row r="1540" spans="1:26" x14ac:dyDescent="0.25">
      <c r="A1540" t="str">
        <f t="shared" si="33"/>
        <v>70. Activiteiten van hoofdkantoren; adviesbureaus op het gebied van bedrijfsbeheer</v>
      </c>
      <c r="B1540">
        <v>70</v>
      </c>
      <c r="C1540" s="3" t="s">
        <v>154</v>
      </c>
      <c r="D1540" s="206"/>
      <c r="E1540" s="50">
        <v>1308</v>
      </c>
      <c r="F1540" s="50">
        <v>1814</v>
      </c>
      <c r="G1540" s="50">
        <v>1512</v>
      </c>
      <c r="H1540" s="50">
        <v>3525</v>
      </c>
      <c r="I1540" s="50">
        <v>2399</v>
      </c>
      <c r="J1540" s="50">
        <v>1001</v>
      </c>
      <c r="K1540" s="50">
        <v>-38</v>
      </c>
      <c r="L1540" s="50">
        <v>1986</v>
      </c>
      <c r="M1540" s="50">
        <v>1623</v>
      </c>
      <c r="N1540" s="50">
        <v>2378.9207942569119</v>
      </c>
      <c r="O1540" s="306">
        <v>2401.2849811269843</v>
      </c>
      <c r="P1540" s="50">
        <v>2550.1203884163915</v>
      </c>
      <c r="Q1540" s="50">
        <v>2708.1808475580037</v>
      </c>
      <c r="R1540" s="50">
        <v>2876.0381417266035</v>
      </c>
      <c r="S1540" s="50">
        <v>3054.2994941141587</v>
      </c>
      <c r="T1540" s="50">
        <v>3243.6097645581394</v>
      </c>
      <c r="U1540" s="306">
        <v>1852.837660190824</v>
      </c>
      <c r="V1540" s="50">
        <v>1941.4498746768368</v>
      </c>
      <c r="W1540" s="50">
        <v>2034.2999804389765</v>
      </c>
      <c r="X1540" s="50">
        <v>2131.5906552069791</v>
      </c>
      <c r="Y1540" s="50">
        <v>2233.534269800919</v>
      </c>
      <c r="Z1540" s="50">
        <v>2340.3533517042379</v>
      </c>
    </row>
    <row r="1541" spans="1:26" x14ac:dyDescent="0.25">
      <c r="A1541" t="str">
        <f t="shared" si="33"/>
        <v>70. Activiteiten van hoofdkantoren; adviesbureaus op het gebied van bedrijfsbeheer</v>
      </c>
      <c r="B1541">
        <v>70</v>
      </c>
      <c r="C1541" s="3" t="s">
        <v>155</v>
      </c>
      <c r="D1541" s="206"/>
      <c r="E1541" s="207">
        <v>1.0616022229548345</v>
      </c>
      <c r="F1541" s="207">
        <v>1.0804755778359434</v>
      </c>
      <c r="G1541" s="207">
        <v>1.0620817080681584</v>
      </c>
      <c r="H1541" s="207">
        <v>1.1362740170874086</v>
      </c>
      <c r="I1541" s="207">
        <v>1.0816208492106696</v>
      </c>
      <c r="J1541" s="207">
        <v>1.0314868988078387</v>
      </c>
      <c r="K1541" s="207">
        <v>0.99884118077579898</v>
      </c>
      <c r="L1541" s="207">
        <v>1.0606338157171644</v>
      </c>
      <c r="M1541" s="207">
        <v>1.0467184801381693</v>
      </c>
      <c r="N1541" s="207">
        <v>1.0654214667177326</v>
      </c>
      <c r="O1541" s="307">
        <v>1.0619815675603506</v>
      </c>
      <c r="P1541" s="207">
        <v>1.0619815675603512</v>
      </c>
      <c r="Q1541" s="207">
        <v>1.0619815675603501</v>
      </c>
      <c r="R1541" s="207">
        <v>1.061981567560351</v>
      </c>
      <c r="S1541" s="207">
        <v>1.0619815675603506</v>
      </c>
      <c r="T1541" s="207">
        <v>1.0619815675603506</v>
      </c>
      <c r="U1541" s="307">
        <v>1.0478251367563967</v>
      </c>
      <c r="V1541" s="207">
        <v>1.0478251367563962</v>
      </c>
      <c r="W1541" s="207">
        <v>1.0478251367563971</v>
      </c>
      <c r="X1541" s="207">
        <v>1.0478251367563964</v>
      </c>
      <c r="Y1541" s="207">
        <v>1.0478251367563967</v>
      </c>
      <c r="Z1541" s="207">
        <v>1.0478251367563964</v>
      </c>
    </row>
    <row r="1542" spans="1:26" x14ac:dyDescent="0.25">
      <c r="A1542" t="str">
        <f t="shared" si="33"/>
        <v>70. Activiteiten van hoofdkantoren; adviesbureaus op het gebied van bedrijfsbeheer</v>
      </c>
      <c r="B1542">
        <v>70</v>
      </c>
      <c r="C1542" s="3" t="s">
        <v>8</v>
      </c>
      <c r="D1542" s="50">
        <v>15</v>
      </c>
      <c r="E1542" s="50">
        <v>10</v>
      </c>
      <c r="F1542" s="50">
        <v>20</v>
      </c>
      <c r="G1542" s="50">
        <v>20</v>
      </c>
      <c r="H1542" s="50">
        <v>34</v>
      </c>
      <c r="I1542" s="50">
        <v>19</v>
      </c>
      <c r="J1542" s="50">
        <v>14</v>
      </c>
      <c r="K1542" s="50">
        <v>18</v>
      </c>
      <c r="L1542" s="50">
        <v>18</v>
      </c>
      <c r="M1542" s="50">
        <v>13</v>
      </c>
      <c r="N1542" s="50">
        <v>26.315870671629064</v>
      </c>
      <c r="O1542" s="306">
        <v>28.131000765807144</v>
      </c>
      <c r="P1542" s="50">
        <v>30.270085160691711</v>
      </c>
      <c r="Q1542" s="50">
        <v>32.47540956131752</v>
      </c>
      <c r="R1542" s="50">
        <v>34.747934258392696</v>
      </c>
      <c r="S1542" s="50">
        <v>37.120964078160355</v>
      </c>
      <c r="T1542" s="50">
        <v>39.237994456621287</v>
      </c>
      <c r="U1542" s="306">
        <v>27.756008790473739</v>
      </c>
      <c r="V1542" s="50">
        <v>29.468451170519351</v>
      </c>
      <c r="W1542" s="50">
        <v>31.193933234859628</v>
      </c>
      <c r="X1542" s="50">
        <v>32.931865000892905</v>
      </c>
      <c r="Y1542" s="50">
        <v>34.711902393063909</v>
      </c>
      <c r="Z1542" s="50">
        <v>36.202436826219369</v>
      </c>
    </row>
    <row r="1543" spans="1:26" x14ac:dyDescent="0.25">
      <c r="A1543" t="str">
        <f t="shared" si="33"/>
        <v>70. Activiteiten van hoofdkantoren; adviesbureaus op het gebied van bedrijfsbeheer</v>
      </c>
      <c r="B1543">
        <v>70</v>
      </c>
      <c r="C1543" s="3" t="s">
        <v>9</v>
      </c>
      <c r="D1543" s="50">
        <v>1051</v>
      </c>
      <c r="E1543" s="50">
        <v>1114</v>
      </c>
      <c r="F1543" s="50">
        <v>1229</v>
      </c>
      <c r="G1543" s="50">
        <v>1425</v>
      </c>
      <c r="H1543" s="50">
        <v>1697</v>
      </c>
      <c r="I1543" s="50">
        <v>1889</v>
      </c>
      <c r="J1543" s="50">
        <v>1809</v>
      </c>
      <c r="K1543" s="50">
        <v>1685</v>
      </c>
      <c r="L1543" s="50">
        <v>1919</v>
      </c>
      <c r="M1543" s="50">
        <v>2027</v>
      </c>
      <c r="N1543" s="50">
        <v>2303.7291203975828</v>
      </c>
      <c r="O1543" s="306">
        <v>2462.6282162111283</v>
      </c>
      <c r="P1543" s="50">
        <v>2649.8867368572392</v>
      </c>
      <c r="Q1543" s="50">
        <v>2842.9440027573264</v>
      </c>
      <c r="R1543" s="50">
        <v>3041.884079139405</v>
      </c>
      <c r="S1543" s="50">
        <v>3249.622518333983</v>
      </c>
      <c r="T1543" s="50">
        <v>3434.9503987025655</v>
      </c>
      <c r="U1543" s="306">
        <v>2429.8008800279363</v>
      </c>
      <c r="V1543" s="50">
        <v>2579.7105458391115</v>
      </c>
      <c r="W1543" s="50">
        <v>2730.7617243444802</v>
      </c>
      <c r="X1543" s="50">
        <v>2882.9027676196029</v>
      </c>
      <c r="Y1543" s="50">
        <v>3038.7297978900428</v>
      </c>
      <c r="Z1543" s="50">
        <v>3169.213323267657</v>
      </c>
    </row>
    <row r="1544" spans="1:26" x14ac:dyDescent="0.25">
      <c r="A1544" t="str">
        <f t="shared" si="33"/>
        <v>70. Activiteiten van hoofdkantoren; adviesbureaus op het gebied van bedrijfsbeheer</v>
      </c>
      <c r="B1544">
        <v>70</v>
      </c>
      <c r="C1544" s="3" t="s">
        <v>10</v>
      </c>
      <c r="D1544" s="50">
        <v>3562</v>
      </c>
      <c r="E1544" s="50">
        <v>3934</v>
      </c>
      <c r="F1544" s="50">
        <v>4379</v>
      </c>
      <c r="G1544" s="50">
        <v>5000</v>
      </c>
      <c r="H1544" s="50">
        <v>5894</v>
      </c>
      <c r="I1544" s="50">
        <v>6515</v>
      </c>
      <c r="J1544" s="50">
        <v>6816</v>
      </c>
      <c r="K1544" s="50">
        <v>6674</v>
      </c>
      <c r="L1544" s="50">
        <v>7224</v>
      </c>
      <c r="M1544" s="50">
        <v>7713</v>
      </c>
      <c r="N1544" s="50">
        <v>8390.6917808308572</v>
      </c>
      <c r="O1544" s="306">
        <v>8969.4374872679346</v>
      </c>
      <c r="P1544" s="50">
        <v>9651.4745011529249</v>
      </c>
      <c r="Q1544" s="50">
        <v>10354.631829796661</v>
      </c>
      <c r="R1544" s="50">
        <v>11079.215657381774</v>
      </c>
      <c r="S1544" s="50">
        <v>11835.845071352003</v>
      </c>
      <c r="T1544" s="50">
        <v>12510.850265668902</v>
      </c>
      <c r="U1544" s="306">
        <v>8849.8730569449181</v>
      </c>
      <c r="V1544" s="50">
        <v>9395.8772679659796</v>
      </c>
      <c r="W1544" s="50">
        <v>9946.0391210883117</v>
      </c>
      <c r="X1544" s="50">
        <v>10500.170503130004</v>
      </c>
      <c r="Y1544" s="50">
        <v>11067.727066332107</v>
      </c>
      <c r="Z1544" s="50">
        <v>11542.976970596386</v>
      </c>
    </row>
    <row r="1545" spans="1:26" x14ac:dyDescent="0.25">
      <c r="A1545" t="str">
        <f t="shared" si="33"/>
        <v>70. Activiteiten van hoofdkantoren; adviesbureaus op het gebied van bedrijfsbeheer</v>
      </c>
      <c r="B1545">
        <v>70</v>
      </c>
      <c r="C1545" s="3" t="s">
        <v>11</v>
      </c>
      <c r="D1545" s="50">
        <v>3753</v>
      </c>
      <c r="E1545" s="50">
        <v>3984</v>
      </c>
      <c r="F1545" s="50">
        <v>4212</v>
      </c>
      <c r="G1545" s="50">
        <v>4348</v>
      </c>
      <c r="H1545" s="50">
        <v>4992</v>
      </c>
      <c r="I1545" s="50">
        <v>5471</v>
      </c>
      <c r="J1545" s="50">
        <v>5661</v>
      </c>
      <c r="K1545" s="50">
        <v>5843</v>
      </c>
      <c r="L1545" s="50">
        <v>6386</v>
      </c>
      <c r="M1545" s="50">
        <v>6647</v>
      </c>
      <c r="N1545" s="50">
        <v>7066.2472830834131</v>
      </c>
      <c r="O1545" s="306">
        <v>7566.8163248302035</v>
      </c>
      <c r="P1545" s="50">
        <v>8093.6380793128119</v>
      </c>
      <c r="Q1545" s="50">
        <v>8641.9221181357316</v>
      </c>
      <c r="R1545" s="50">
        <v>9310.9112604563779</v>
      </c>
      <c r="S1545" s="50">
        <v>10054.782559074927</v>
      </c>
      <c r="T1545" s="50">
        <v>10770.072925357508</v>
      </c>
      <c r="U1545" s="306">
        <v>7465.9491205577515</v>
      </c>
      <c r="V1545" s="50">
        <v>7879.2965816233491</v>
      </c>
      <c r="W1545" s="50">
        <v>8300.9127587749517</v>
      </c>
      <c r="X1545" s="50">
        <v>8824.2849311418649</v>
      </c>
      <c r="Y1545" s="50">
        <v>9402.2512464710435</v>
      </c>
      <c r="Z1545" s="50">
        <v>9936.8708848022088</v>
      </c>
    </row>
    <row r="1546" spans="1:26" x14ac:dyDescent="0.25">
      <c r="A1546" t="str">
        <f t="shared" si="33"/>
        <v>70. Activiteiten van hoofdkantoren; adviesbureaus op het gebied van bedrijfsbeheer</v>
      </c>
      <c r="B1546">
        <v>70</v>
      </c>
      <c r="C1546" s="3" t="s">
        <v>12</v>
      </c>
      <c r="D1546" s="50">
        <v>3221</v>
      </c>
      <c r="E1546" s="50">
        <v>3405</v>
      </c>
      <c r="F1546" s="50">
        <v>3699</v>
      </c>
      <c r="G1546" s="50">
        <v>3847</v>
      </c>
      <c r="H1546" s="50">
        <v>4331</v>
      </c>
      <c r="I1546" s="50">
        <v>4460</v>
      </c>
      <c r="J1546" s="50">
        <v>4624</v>
      </c>
      <c r="K1546" s="50">
        <v>4486</v>
      </c>
      <c r="L1546" s="50">
        <v>4687</v>
      </c>
      <c r="M1546" s="50">
        <v>4939</v>
      </c>
      <c r="N1546" s="50">
        <v>5303.9997204583879</v>
      </c>
      <c r="O1546" s="306">
        <v>5769.5888127415483</v>
      </c>
      <c r="P1546" s="50">
        <v>6281.5179466222444</v>
      </c>
      <c r="Q1546" s="50">
        <v>6744.9584752109067</v>
      </c>
      <c r="R1546" s="50">
        <v>7164.9253082959449</v>
      </c>
      <c r="S1546" s="50">
        <v>7616.8397763264338</v>
      </c>
      <c r="T1546" s="50">
        <v>8156.4124851817114</v>
      </c>
      <c r="U1546" s="306">
        <v>5692.6790176097202</v>
      </c>
      <c r="V1546" s="50">
        <v>6115.1663070692475</v>
      </c>
      <c r="W1546" s="50">
        <v>6478.8031064047245</v>
      </c>
      <c r="X1546" s="50">
        <v>6790.456987735688</v>
      </c>
      <c r="Y1546" s="50">
        <v>7122.525112837875</v>
      </c>
      <c r="Z1546" s="50">
        <v>7525.4103022472318</v>
      </c>
    </row>
    <row r="1547" spans="1:26" x14ac:dyDescent="0.25">
      <c r="A1547" t="str">
        <f t="shared" si="33"/>
        <v>70. Activiteiten van hoofdkantoren; adviesbureaus op het gebied van bedrijfsbeheer</v>
      </c>
      <c r="B1547">
        <v>70</v>
      </c>
      <c r="C1547" s="3" t="s">
        <v>13</v>
      </c>
      <c r="D1547" s="50">
        <v>3082</v>
      </c>
      <c r="E1547" s="50">
        <v>3160</v>
      </c>
      <c r="F1547" s="50">
        <v>3257</v>
      </c>
      <c r="G1547" s="50">
        <v>3269</v>
      </c>
      <c r="H1547" s="50">
        <v>3591</v>
      </c>
      <c r="I1547" s="50">
        <v>3737</v>
      </c>
      <c r="J1547" s="50">
        <v>3830</v>
      </c>
      <c r="K1547" s="50">
        <v>3903</v>
      </c>
      <c r="L1547" s="50">
        <v>4051</v>
      </c>
      <c r="M1547" s="50">
        <v>4134</v>
      </c>
      <c r="N1547" s="50">
        <v>4311.2127871362245</v>
      </c>
      <c r="O1547" s="306">
        <v>4427.9198300322259</v>
      </c>
      <c r="P1547" s="50">
        <v>4633.9924235697827</v>
      </c>
      <c r="Q1547" s="50">
        <v>4947.2231637291579</v>
      </c>
      <c r="R1547" s="50">
        <v>5323.8402433689898</v>
      </c>
      <c r="S1547" s="50">
        <v>5717.2802515882222</v>
      </c>
      <c r="T1547" s="50">
        <v>6219.1474203209073</v>
      </c>
      <c r="U1547" s="306">
        <v>4368.8947559687385</v>
      </c>
      <c r="V1547" s="50">
        <v>4511.2717302775627</v>
      </c>
      <c r="W1547" s="50">
        <v>4752.0062457083777</v>
      </c>
      <c r="X1547" s="50">
        <v>5045.5945633257961</v>
      </c>
      <c r="Y1547" s="50">
        <v>5346.2424528915235</v>
      </c>
      <c r="Z1547" s="50">
        <v>5738.0173149782258</v>
      </c>
    </row>
    <row r="1548" spans="1:26" x14ac:dyDescent="0.25">
      <c r="A1548" t="str">
        <f t="shared" si="33"/>
        <v>70. Activiteiten van hoofdkantoren; adviesbureaus op het gebied van bedrijfsbeheer</v>
      </c>
      <c r="B1548">
        <v>70</v>
      </c>
      <c r="C1548" s="3" t="s">
        <v>14</v>
      </c>
      <c r="D1548" s="50">
        <v>2661</v>
      </c>
      <c r="E1548" s="50">
        <v>2787</v>
      </c>
      <c r="F1548" s="50">
        <v>2942</v>
      </c>
      <c r="G1548" s="50">
        <v>3033</v>
      </c>
      <c r="H1548" s="50">
        <v>3372</v>
      </c>
      <c r="I1548" s="50">
        <v>3559</v>
      </c>
      <c r="J1548" s="50">
        <v>3511</v>
      </c>
      <c r="K1548" s="50">
        <v>3359</v>
      </c>
      <c r="L1548" s="50">
        <v>3333</v>
      </c>
      <c r="M1548" s="50">
        <v>3391</v>
      </c>
      <c r="N1548" s="50">
        <v>3559.0091904166711</v>
      </c>
      <c r="O1548" s="306">
        <v>3774.603290064706</v>
      </c>
      <c r="P1548" s="50">
        <v>4022.0543721502963</v>
      </c>
      <c r="Q1548" s="50">
        <v>4242.1456405018216</v>
      </c>
      <c r="R1548" s="50">
        <v>4456.1157250632514</v>
      </c>
      <c r="S1548" s="50">
        <v>4647.1366944488382</v>
      </c>
      <c r="T1548" s="50">
        <v>4772.9373933057577</v>
      </c>
      <c r="U1548" s="306">
        <v>3724.2870586719782</v>
      </c>
      <c r="V1548" s="50">
        <v>3915.5394588977947</v>
      </c>
      <c r="W1548" s="50">
        <v>4074.7510091446588</v>
      </c>
      <c r="X1548" s="50">
        <v>4223.2208796899849</v>
      </c>
      <c r="Y1548" s="50">
        <v>4345.5486502258946</v>
      </c>
      <c r="Z1548" s="50">
        <v>4403.6900165139195</v>
      </c>
    </row>
    <row r="1549" spans="1:26" x14ac:dyDescent="0.25">
      <c r="A1549" t="str">
        <f t="shared" si="33"/>
        <v>70. Activiteiten van hoofdkantoren; adviesbureaus op het gebied van bedrijfsbeheer</v>
      </c>
      <c r="B1549">
        <v>70</v>
      </c>
      <c r="C1549" s="3" t="s">
        <v>15</v>
      </c>
      <c r="D1549" s="50">
        <v>2181</v>
      </c>
      <c r="E1549" s="50">
        <v>2261</v>
      </c>
      <c r="F1549" s="50">
        <v>2452</v>
      </c>
      <c r="G1549" s="50">
        <v>2524</v>
      </c>
      <c r="H1549" s="50">
        <v>2743</v>
      </c>
      <c r="I1549" s="50">
        <v>2945</v>
      </c>
      <c r="J1549" s="50">
        <v>3067</v>
      </c>
      <c r="K1549" s="50">
        <v>3112</v>
      </c>
      <c r="L1549" s="50">
        <v>3188</v>
      </c>
      <c r="M1549" s="50">
        <v>3276</v>
      </c>
      <c r="N1549" s="50">
        <v>3327.1299947640564</v>
      </c>
      <c r="O1549" s="306">
        <v>3330.9366940368145</v>
      </c>
      <c r="P1549" s="50">
        <v>3302.5640086919993</v>
      </c>
      <c r="Q1549" s="50">
        <v>3392.107105548424</v>
      </c>
      <c r="R1549" s="50">
        <v>3476.4004623673768</v>
      </c>
      <c r="S1549" s="50">
        <v>3651.3726012798988</v>
      </c>
      <c r="T1549" s="50">
        <v>3876.0296396616704</v>
      </c>
      <c r="U1549" s="306">
        <v>3286.5346288203637</v>
      </c>
      <c r="V1549" s="50">
        <v>3215.1031525353992</v>
      </c>
      <c r="W1549" s="50">
        <v>3258.254907491847</v>
      </c>
      <c r="X1549" s="50">
        <v>3294.7095463113069</v>
      </c>
      <c r="Y1549" s="50">
        <v>3414.4072624155001</v>
      </c>
      <c r="Z1549" s="50">
        <v>3576.1694783237449</v>
      </c>
    </row>
    <row r="1550" spans="1:26" x14ac:dyDescent="0.25">
      <c r="A1550" t="str">
        <f t="shared" si="33"/>
        <v>70. Activiteiten van hoofdkantoren; adviesbureaus op het gebied van bedrijfsbeheer</v>
      </c>
      <c r="B1550">
        <v>70</v>
      </c>
      <c r="C1550" s="3" t="s">
        <v>16</v>
      </c>
      <c r="D1550" s="50">
        <v>1312</v>
      </c>
      <c r="E1550" s="50">
        <v>1424</v>
      </c>
      <c r="F1550" s="50">
        <v>1592</v>
      </c>
      <c r="G1550" s="50">
        <v>1746</v>
      </c>
      <c r="H1550" s="50">
        <v>1964</v>
      </c>
      <c r="I1550" s="50">
        <v>2247</v>
      </c>
      <c r="J1550" s="50">
        <v>2401</v>
      </c>
      <c r="K1550" s="50">
        <v>2485</v>
      </c>
      <c r="L1550" s="50">
        <v>2596</v>
      </c>
      <c r="M1550" s="50">
        <v>2704</v>
      </c>
      <c r="N1550" s="50">
        <v>2785.5895972753929</v>
      </c>
      <c r="O1550" s="306">
        <v>2915.4474322945339</v>
      </c>
      <c r="P1550" s="50">
        <v>3001.6531130622652</v>
      </c>
      <c r="Q1550" s="50">
        <v>3100.8685639147507</v>
      </c>
      <c r="R1550" s="50">
        <v>3207.2986667488658</v>
      </c>
      <c r="S1550" s="50">
        <v>3254.6831681551971</v>
      </c>
      <c r="T1550" s="50">
        <v>3259.9115853613284</v>
      </c>
      <c r="U1550" s="306">
        <v>2876.5839236437605</v>
      </c>
      <c r="V1550" s="50">
        <v>2922.1611939162299</v>
      </c>
      <c r="W1550" s="50">
        <v>2978.5086088043645</v>
      </c>
      <c r="X1550" s="50">
        <v>3039.67211188695</v>
      </c>
      <c r="Y1550" s="50">
        <v>3043.4620236552337</v>
      </c>
      <c r="Z1550" s="50">
        <v>3007.7159870791793</v>
      </c>
    </row>
    <row r="1551" spans="1:26" x14ac:dyDescent="0.25">
      <c r="A1551" t="str">
        <f t="shared" si="33"/>
        <v>70. Activiteiten van hoofdkantoren; adviesbureaus op het gebied van bedrijfsbeheer</v>
      </c>
      <c r="B1551">
        <v>70</v>
      </c>
      <c r="C1551" s="3" t="s">
        <v>17</v>
      </c>
      <c r="D1551" s="50">
        <v>347</v>
      </c>
      <c r="E1551" s="50">
        <v>406</v>
      </c>
      <c r="F1551" s="50">
        <v>504</v>
      </c>
      <c r="G1551" s="50">
        <v>576</v>
      </c>
      <c r="H1551" s="50">
        <v>690</v>
      </c>
      <c r="I1551" s="50">
        <v>829</v>
      </c>
      <c r="J1551" s="50">
        <v>948</v>
      </c>
      <c r="K1551" s="50">
        <v>1070</v>
      </c>
      <c r="L1551" s="50">
        <v>1189</v>
      </c>
      <c r="M1551" s="50">
        <v>1363</v>
      </c>
      <c r="N1551" s="50">
        <v>1477.3635605990221</v>
      </c>
      <c r="O1551" s="306">
        <v>1579.0441753470911</v>
      </c>
      <c r="P1551" s="50">
        <v>1662.0983138234401</v>
      </c>
      <c r="Q1551" s="50">
        <v>1694.7519531227799</v>
      </c>
      <c r="R1551" s="50">
        <v>1720.0596591642734</v>
      </c>
      <c r="S1551" s="50">
        <v>1776.0510578847122</v>
      </c>
      <c r="T1551" s="50">
        <v>1875.6372992002334</v>
      </c>
      <c r="U1551" s="306">
        <v>1557.9951945667185</v>
      </c>
      <c r="V1551" s="50">
        <v>1618.081440521107</v>
      </c>
      <c r="W1551" s="50">
        <v>1627.8772150830791</v>
      </c>
      <c r="X1551" s="50">
        <v>1630.1623016740411</v>
      </c>
      <c r="Y1551" s="50">
        <v>1660.789596859179</v>
      </c>
      <c r="Z1551" s="50">
        <v>1730.5329126407166</v>
      </c>
    </row>
    <row r="1552" spans="1:26" x14ac:dyDescent="0.25">
      <c r="A1552" t="str">
        <f t="shared" si="33"/>
        <v>70. Activiteiten van hoofdkantoren; adviesbureaus op het gebied van bedrijfsbeheer</v>
      </c>
      <c r="B1552">
        <v>70</v>
      </c>
      <c r="C1552" s="3" t="s">
        <v>156</v>
      </c>
      <c r="D1552" s="50">
        <v>48</v>
      </c>
      <c r="E1552" s="50">
        <v>56</v>
      </c>
      <c r="F1552" s="50">
        <v>69</v>
      </c>
      <c r="G1552" s="50">
        <v>79</v>
      </c>
      <c r="H1552" s="50">
        <v>84</v>
      </c>
      <c r="I1552" s="50">
        <v>120</v>
      </c>
      <c r="J1552" s="50">
        <v>111</v>
      </c>
      <c r="K1552" s="50">
        <v>119</v>
      </c>
      <c r="L1552" s="50">
        <v>149</v>
      </c>
      <c r="M1552" s="50">
        <v>156</v>
      </c>
      <c r="N1552" s="50">
        <v>190.63188862367238</v>
      </c>
      <c r="O1552" s="306">
        <v>318.6525117919013</v>
      </c>
      <c r="P1552" s="50">
        <v>364.17658339657868</v>
      </c>
      <c r="Q1552" s="50">
        <v>407.47874907942054</v>
      </c>
      <c r="R1552" s="50">
        <v>462.14615684024744</v>
      </c>
      <c r="S1552" s="50">
        <v>491.10998467666843</v>
      </c>
      <c r="T1552" s="50">
        <v>660.26700453999297</v>
      </c>
      <c r="U1552" s="306">
        <v>314.40480884536981</v>
      </c>
      <c r="V1552" s="50">
        <v>354.53219930826998</v>
      </c>
      <c r="W1552" s="50">
        <v>391.39967948388482</v>
      </c>
      <c r="X1552" s="50">
        <v>437.99250725440072</v>
      </c>
      <c r="Y1552" s="50">
        <v>459.23812259997896</v>
      </c>
      <c r="Z1552" s="50">
        <v>609.18695900020884</v>
      </c>
    </row>
    <row r="1553" spans="1:26" x14ac:dyDescent="0.25">
      <c r="A1553" t="str">
        <f t="shared" si="33"/>
        <v>70. Activiteiten van hoofdkantoren; adviesbureaus op het gebied van bedrijfsbeheer</v>
      </c>
      <c r="B1553">
        <v>70</v>
      </c>
      <c r="C1553" s="3" t="s">
        <v>6</v>
      </c>
      <c r="D1553" s="50">
        <v>1707</v>
      </c>
      <c r="E1553" s="50">
        <v>1886</v>
      </c>
      <c r="F1553" s="50">
        <v>2165</v>
      </c>
      <c r="G1553" s="50">
        <v>2401</v>
      </c>
      <c r="H1553" s="50">
        <v>2738</v>
      </c>
      <c r="I1553" s="50">
        <v>3196</v>
      </c>
      <c r="J1553" s="50">
        <v>3460</v>
      </c>
      <c r="K1553" s="50">
        <v>3674</v>
      </c>
      <c r="L1553" s="50">
        <v>3934</v>
      </c>
      <c r="M1553" s="50">
        <v>4223</v>
      </c>
      <c r="N1553" s="50">
        <v>4453.5850464980876</v>
      </c>
      <c r="O1553" s="306">
        <v>4813.1441194335257</v>
      </c>
      <c r="P1553" s="50">
        <v>5027.9280102822831</v>
      </c>
      <c r="Q1553" s="50">
        <v>5203.0992661169512</v>
      </c>
      <c r="R1553" s="50">
        <v>5389.5044827533866</v>
      </c>
      <c r="S1553" s="50">
        <v>5521.8442107165774</v>
      </c>
      <c r="T1553" s="50">
        <v>5795.8158891015546</v>
      </c>
      <c r="U1553" s="306">
        <v>4748.9839270558487</v>
      </c>
      <c r="V1553" s="50">
        <v>4894.7748337456069</v>
      </c>
      <c r="W1553" s="50">
        <v>4997.7855033713286</v>
      </c>
      <c r="X1553" s="50">
        <v>5107.8269208153924</v>
      </c>
      <c r="Y1553" s="50">
        <v>5163.4897431143918</v>
      </c>
      <c r="Z1553" s="50">
        <v>5347.435858720105</v>
      </c>
    </row>
    <row r="1554" spans="1:26" x14ac:dyDescent="0.25">
      <c r="A1554" t="str">
        <f t="shared" si="33"/>
        <v>70. Activiteiten van hoofdkantoren; adviesbureaus op het gebied van bedrijfsbeheer</v>
      </c>
      <c r="B1554">
        <v>70</v>
      </c>
      <c r="C1554" s="3" t="s">
        <v>157</v>
      </c>
      <c r="D1554" s="207">
        <v>1.0596652785436012</v>
      </c>
      <c r="E1554" s="206"/>
      <c r="F1554" s="206"/>
      <c r="G1554" s="206"/>
      <c r="H1554" s="206"/>
      <c r="I1554" s="206"/>
      <c r="J1554" s="206"/>
      <c r="K1554" s="206"/>
      <c r="L1554" s="206"/>
      <c r="M1554" s="206"/>
      <c r="N1554" s="206"/>
      <c r="O1554" s="308"/>
      <c r="P1554" s="206"/>
      <c r="Q1554" s="206"/>
      <c r="R1554" s="206"/>
      <c r="S1554" s="206"/>
      <c r="T1554" s="206"/>
      <c r="U1554" s="308"/>
      <c r="V1554" s="206"/>
      <c r="W1554" s="206"/>
      <c r="X1554" s="206"/>
      <c r="Y1554" s="206"/>
      <c r="Z1554" s="206"/>
    </row>
    <row r="1555" spans="1:26" x14ac:dyDescent="0.25">
      <c r="A1555" t="str">
        <f t="shared" si="33"/>
        <v>70. Activiteiten van hoofdkantoren; adviesbureaus op het gebied van bedrijfsbeheer</v>
      </c>
      <c r="B1555">
        <v>70</v>
      </c>
      <c r="C1555" s="3" t="s">
        <v>158</v>
      </c>
      <c r="D1555" s="206"/>
      <c r="E1555" s="207">
        <v>-9.6847220561668834E-4</v>
      </c>
      <c r="F1555" s="207">
        <v>-1.0405149646171119E-2</v>
      </c>
      <c r="G1555" s="207">
        <v>-1.2082147622786144E-3</v>
      </c>
      <c r="H1555" s="207">
        <v>-3.8304369271903727E-2</v>
      </c>
      <c r="I1555" s="207">
        <v>-1.0977785333534218E-2</v>
      </c>
      <c r="J1555" s="207">
        <v>1.4089189867881213E-2</v>
      </c>
      <c r="K1555" s="207">
        <v>3.0412048883901088E-2</v>
      </c>
      <c r="L1555" s="207">
        <v>-4.842685867816332E-4</v>
      </c>
      <c r="M1555" s="207">
        <v>6.4733992027159459E-3</v>
      </c>
      <c r="N1555" s="207">
        <v>-2.8780940870657412E-3</v>
      </c>
      <c r="O1555" s="307">
        <v>-1.1581445083747033E-3</v>
      </c>
      <c r="P1555" s="207">
        <v>-1.1581445083750364E-3</v>
      </c>
      <c r="Q1555" s="207">
        <v>-1.1581445083744812E-3</v>
      </c>
      <c r="R1555" s="207">
        <v>-1.1581445083749253E-3</v>
      </c>
      <c r="S1555" s="207">
        <v>-1.1581445083747033E-3</v>
      </c>
      <c r="T1555" s="207">
        <v>-1.1581445083747033E-3</v>
      </c>
      <c r="U1555" s="307">
        <v>5.9200708936022473E-3</v>
      </c>
      <c r="V1555" s="207">
        <v>5.9200708936024693E-3</v>
      </c>
      <c r="W1555" s="207">
        <v>5.9200708936020252E-3</v>
      </c>
      <c r="X1555" s="207">
        <v>5.9200708936023583E-3</v>
      </c>
      <c r="Y1555" s="207">
        <v>5.9200708936022473E-3</v>
      </c>
      <c r="Z1555" s="207">
        <v>5.9200708936023583E-3</v>
      </c>
    </row>
    <row r="1556" spans="1:26" x14ac:dyDescent="0.25">
      <c r="A1556" t="str">
        <f t="shared" si="33"/>
        <v>70. Activiteiten van hoofdkantoren; adviesbureaus op het gebied van bedrijfsbeheer</v>
      </c>
      <c r="B1556">
        <v>70</v>
      </c>
      <c r="C1556" s="3" t="s">
        <v>159</v>
      </c>
      <c r="D1556" s="208"/>
      <c r="E1556" s="50">
        <v>10.284240129947889</v>
      </c>
      <c r="F1556" s="50">
        <v>6.7617933122263816</v>
      </c>
      <c r="G1556" s="50">
        <v>13.707525322130614</v>
      </c>
      <c r="H1556" s="50">
        <v>12.965602231938112</v>
      </c>
      <c r="I1556" s="50">
        <v>22.970627648199354</v>
      </c>
      <c r="J1556" s="50">
        <v>13.31279974399712</v>
      </c>
      <c r="K1556" s="50">
        <v>10.037951416537945</v>
      </c>
      <c r="L1556" s="50">
        <v>12.349803821076499</v>
      </c>
      <c r="M1556" s="50">
        <v>12.475041841287455</v>
      </c>
      <c r="N1556" s="50">
        <v>8.8881830281626666</v>
      </c>
      <c r="O1556" s="306">
        <v>18.037590822589717</v>
      </c>
      <c r="P1556" s="50">
        <v>19.281728793059763</v>
      </c>
      <c r="Q1556" s="50">
        <v>20.747913573011282</v>
      </c>
      <c r="R1556" s="50">
        <v>22.259500997418488</v>
      </c>
      <c r="S1556" s="50">
        <v>23.81714927482334</v>
      </c>
      <c r="T1556" s="50">
        <v>25.443686410260749</v>
      </c>
      <c r="U1556" s="306">
        <v>18.223860223694079</v>
      </c>
      <c r="V1556" s="50">
        <v>19.221162426160578</v>
      </c>
      <c r="W1556" s="50">
        <v>20.407036568973009</v>
      </c>
      <c r="X1556" s="50">
        <v>21.601940752513062</v>
      </c>
      <c r="Y1556" s="50">
        <v>22.805466411143591</v>
      </c>
      <c r="Z1556" s="50">
        <v>24.038150407529308</v>
      </c>
    </row>
    <row r="1557" spans="1:26" x14ac:dyDescent="0.25">
      <c r="A1557" t="str">
        <f t="shared" si="33"/>
        <v>70. Activiteiten van hoofdkantoren; adviesbureaus op het gebied van bedrijfsbeheer</v>
      </c>
      <c r="B1557">
        <v>70</v>
      </c>
      <c r="C1557" s="3" t="s">
        <v>160</v>
      </c>
      <c r="D1557" s="208"/>
      <c r="E1557" s="50">
        <v>349.75621190103845</v>
      </c>
      <c r="F1557" s="50">
        <v>360.20915889331258</v>
      </c>
      <c r="G1557" s="50">
        <v>408.69715889679327</v>
      </c>
      <c r="H1557" s="50">
        <v>421.01385568052171</v>
      </c>
      <c r="I1557" s="50">
        <v>547.7490116029536</v>
      </c>
      <c r="J1557" s="50">
        <v>657.07330927154885</v>
      </c>
      <c r="K1557" s="50">
        <v>658.77401091828165</v>
      </c>
      <c r="L1557" s="50">
        <v>561.55728847666171</v>
      </c>
      <c r="M1557" s="50">
        <v>652.89386335256438</v>
      </c>
      <c r="N1557" s="50">
        <v>670.68280398522279</v>
      </c>
      <c r="O1557" s="306">
        <v>766.20773754063396</v>
      </c>
      <c r="P1557" s="50">
        <v>819.05670994045124</v>
      </c>
      <c r="Q1557" s="50">
        <v>881.3378723258553</v>
      </c>
      <c r="R1557" s="50">
        <v>945.54766574790267</v>
      </c>
      <c r="S1557" s="50">
        <v>1011.7140498428211</v>
      </c>
      <c r="T1557" s="50">
        <v>1080.8067214100538</v>
      </c>
      <c r="U1557" s="306">
        <v>782.514028482615</v>
      </c>
      <c r="V1557" s="50">
        <v>825.33717102691514</v>
      </c>
      <c r="W1557" s="50">
        <v>876.25740095487549</v>
      </c>
      <c r="X1557" s="50">
        <v>927.56537165018256</v>
      </c>
      <c r="Y1557" s="50">
        <v>979.2435397197936</v>
      </c>
      <c r="Z1557" s="50">
        <v>1032.1737371652125</v>
      </c>
    </row>
    <row r="1558" spans="1:26" x14ac:dyDescent="0.25">
      <c r="A1558" t="str">
        <f t="shared" si="33"/>
        <v>70. Activiteiten van hoofdkantoren; adviesbureaus op het gebied van bedrijfsbeheer</v>
      </c>
      <c r="B1558">
        <v>70</v>
      </c>
      <c r="C1558" s="3" t="s">
        <v>161</v>
      </c>
      <c r="D1558" s="208"/>
      <c r="E1558" s="50">
        <v>886.11106886067159</v>
      </c>
      <c r="F1558" s="50">
        <v>941.52881866864607</v>
      </c>
      <c r="G1558" s="50">
        <v>1088.3045667101496</v>
      </c>
      <c r="H1558" s="50">
        <v>1057.1597466459252</v>
      </c>
      <c r="I1558" s="50">
        <v>1407.2427950789665</v>
      </c>
      <c r="J1558" s="50">
        <v>1718.8231876753396</v>
      </c>
      <c r="K1558" s="50">
        <v>1909.4912727776907</v>
      </c>
      <c r="L1558" s="50">
        <v>1663.5081817954858</v>
      </c>
      <c r="M1558" s="50">
        <v>1850.8590014146855</v>
      </c>
      <c r="N1558" s="50">
        <v>1904.0174856766596</v>
      </c>
      <c r="O1558" s="306">
        <v>2085.7428422536777</v>
      </c>
      <c r="P1558" s="50">
        <v>2229.6063932238017</v>
      </c>
      <c r="Q1558" s="50">
        <v>2399.1459087989847</v>
      </c>
      <c r="R1558" s="50">
        <v>2573.9354736531504</v>
      </c>
      <c r="S1558" s="50">
        <v>2754.0511984913701</v>
      </c>
      <c r="T1558" s="50">
        <v>2942.13275668093</v>
      </c>
      <c r="U1558" s="306">
        <v>2145.1339660499966</v>
      </c>
      <c r="V1558" s="50">
        <v>2262.526593224884</v>
      </c>
      <c r="W1558" s="50">
        <v>2402.1160584634222</v>
      </c>
      <c r="X1558" s="50">
        <v>2542.7684514703892</v>
      </c>
      <c r="Y1558" s="50">
        <v>2684.4356799088705</v>
      </c>
      <c r="Z1558" s="50">
        <v>2829.5351416911367</v>
      </c>
    </row>
    <row r="1559" spans="1:26" x14ac:dyDescent="0.25">
      <c r="A1559" t="str">
        <f t="shared" si="33"/>
        <v>70. Activiteiten van hoofdkantoren; adviesbureaus op het gebied van bedrijfsbeheer</v>
      </c>
      <c r="B1559">
        <v>70</v>
      </c>
      <c r="C1559" s="3" t="s">
        <v>162</v>
      </c>
      <c r="D1559" s="208"/>
      <c r="E1559" s="50">
        <v>747.85126493535574</v>
      </c>
      <c r="F1559" s="50">
        <v>756.28635528158929</v>
      </c>
      <c r="G1559" s="50">
        <v>838.30529305576806</v>
      </c>
      <c r="H1559" s="50">
        <v>704.07900048808528</v>
      </c>
      <c r="I1559" s="50">
        <v>944.77731770031346</v>
      </c>
      <c r="J1559" s="50">
        <v>1172.5734536062737</v>
      </c>
      <c r="K1559" s="50">
        <v>1305.6989563729851</v>
      </c>
      <c r="L1559" s="50">
        <v>1167.1497295938498</v>
      </c>
      <c r="M1559" s="50">
        <v>1320.046619984191</v>
      </c>
      <c r="N1559" s="50">
        <v>1311.8384134913142</v>
      </c>
      <c r="O1559" s="306">
        <v>1406.7337944199626</v>
      </c>
      <c r="P1559" s="50">
        <v>1506.3860368699804</v>
      </c>
      <c r="Q1559" s="50">
        <v>1611.264614703015</v>
      </c>
      <c r="R1559" s="50">
        <v>1720.415859409623</v>
      </c>
      <c r="S1559" s="50">
        <v>1853.5968247652313</v>
      </c>
      <c r="T1559" s="50">
        <v>2001.6851738626265</v>
      </c>
      <c r="U1559" s="306">
        <v>1456.7502147732614</v>
      </c>
      <c r="V1559" s="50">
        <v>1539.1511999439849</v>
      </c>
      <c r="W1559" s="50">
        <v>1624.365314106788</v>
      </c>
      <c r="X1559" s="50">
        <v>1711.2840748028459</v>
      </c>
      <c r="Y1559" s="50">
        <v>1819.1804579830782</v>
      </c>
      <c r="Z1559" s="50">
        <v>1938.3317585614109</v>
      </c>
    </row>
    <row r="1560" spans="1:26" x14ac:dyDescent="0.25">
      <c r="A1560" t="str">
        <f t="shared" si="33"/>
        <v>70. Activiteiten van hoofdkantoren; adviesbureaus op het gebied van bedrijfsbeheer</v>
      </c>
      <c r="B1560">
        <v>70</v>
      </c>
      <c r="C1560" s="3" t="s">
        <v>163</v>
      </c>
      <c r="D1560" s="208"/>
      <c r="E1560" s="50">
        <v>532.11896262956668</v>
      </c>
      <c r="F1560" s="50">
        <v>530.3844336358294</v>
      </c>
      <c r="G1560" s="50">
        <v>610.19920369761326</v>
      </c>
      <c r="H1560" s="50">
        <v>491.90486397852499</v>
      </c>
      <c r="I1560" s="50">
        <v>672.14399180624696</v>
      </c>
      <c r="J1560" s="50">
        <v>803.96269080119009</v>
      </c>
      <c r="K1560" s="50">
        <v>909.00234454404517</v>
      </c>
      <c r="L1560" s="50">
        <v>743.27293419169609</v>
      </c>
      <c r="M1560" s="50">
        <v>809.18665726563904</v>
      </c>
      <c r="N1560" s="50">
        <v>806.50614729698293</v>
      </c>
      <c r="O1560" s="306">
        <v>875.23080803743835</v>
      </c>
      <c r="P1560" s="50">
        <v>952.05922789587316</v>
      </c>
      <c r="Q1560" s="50">
        <v>1036.5343736573068</v>
      </c>
      <c r="R1560" s="50">
        <v>1113.0082518042841</v>
      </c>
      <c r="S1560" s="50">
        <v>1182.3083894442204</v>
      </c>
      <c r="T1560" s="50">
        <v>1256.8803136267411</v>
      </c>
      <c r="U1560" s="306">
        <v>912.77366055086839</v>
      </c>
      <c r="V1560" s="50">
        <v>979.66209259070001</v>
      </c>
      <c r="W1560" s="50">
        <v>1052.3685952416552</v>
      </c>
      <c r="X1560" s="50">
        <v>1114.9474244147025</v>
      </c>
      <c r="Y1560" s="50">
        <v>1168.5804314056531</v>
      </c>
      <c r="Z1560" s="50">
        <v>1225.7265577398371</v>
      </c>
    </row>
    <row r="1561" spans="1:26" x14ac:dyDescent="0.25">
      <c r="A1561" t="str">
        <f t="shared" si="33"/>
        <v>70. Activiteiten van hoofdkantoren; adviesbureaus op het gebied van bedrijfsbeheer</v>
      </c>
      <c r="B1561">
        <v>70</v>
      </c>
      <c r="C1561" s="3" t="s">
        <v>164</v>
      </c>
      <c r="D1561" s="208"/>
      <c r="E1561" s="50">
        <v>415.86993221363997</v>
      </c>
      <c r="F1561" s="50">
        <v>396.57496813765408</v>
      </c>
      <c r="G1561" s="50">
        <v>438.70273059542626</v>
      </c>
      <c r="H1561" s="50">
        <v>319.05174561373047</v>
      </c>
      <c r="I1561" s="50">
        <v>448.60844707652586</v>
      </c>
      <c r="J1561" s="50">
        <v>560.5228961090811</v>
      </c>
      <c r="K1561" s="50">
        <v>636.98877162562439</v>
      </c>
      <c r="L1561" s="50">
        <v>528.54148378785533</v>
      </c>
      <c r="M1561" s="50">
        <v>576.76905073039734</v>
      </c>
      <c r="N1561" s="50">
        <v>549.92726485889284</v>
      </c>
      <c r="O1561" s="306">
        <v>580.91614656910986</v>
      </c>
      <c r="P1561" s="50">
        <v>596.6418852380308</v>
      </c>
      <c r="Q1561" s="50">
        <v>624.40922191613288</v>
      </c>
      <c r="R1561" s="50">
        <v>666.61562729313005</v>
      </c>
      <c r="S1561" s="50">
        <v>717.36305114780293</v>
      </c>
      <c r="T1561" s="50">
        <v>770.37728745801212</v>
      </c>
      <c r="U1561" s="306">
        <v>611.43183932021736</v>
      </c>
      <c r="V1561" s="50">
        <v>619.61250542051152</v>
      </c>
      <c r="W1561" s="50">
        <v>639.8049244860315</v>
      </c>
      <c r="X1561" s="50">
        <v>673.94676689216931</v>
      </c>
      <c r="Y1561" s="50">
        <v>715.58452728742577</v>
      </c>
      <c r="Z1561" s="50">
        <v>758.2235017897782</v>
      </c>
    </row>
    <row r="1562" spans="1:26" x14ac:dyDescent="0.25">
      <c r="A1562" t="str">
        <f t="shared" si="33"/>
        <v>70. Activiteiten van hoofdkantoren; adviesbureaus op het gebied van bedrijfsbeheer</v>
      </c>
      <c r="B1562">
        <v>70</v>
      </c>
      <c r="C1562" s="3" t="s">
        <v>165</v>
      </c>
      <c r="D1562" s="208"/>
      <c r="E1562" s="50">
        <v>306.53620340278479</v>
      </c>
      <c r="F1562" s="50">
        <v>294.7508626802628</v>
      </c>
      <c r="G1562" s="50">
        <v>338.20091956703146</v>
      </c>
      <c r="H1562" s="50">
        <v>236.14929030867904</v>
      </c>
      <c r="I1562" s="50">
        <v>354.68906132401509</v>
      </c>
      <c r="J1562" s="50">
        <v>463.57231173239785</v>
      </c>
      <c r="K1562" s="50">
        <v>514.6297003183812</v>
      </c>
      <c r="L1562" s="50">
        <v>388.56935886959184</v>
      </c>
      <c r="M1562" s="50">
        <v>408.75158376304131</v>
      </c>
      <c r="N1562" s="50">
        <v>384.15365887375418</v>
      </c>
      <c r="O1562" s="306">
        <v>409.30810564215665</v>
      </c>
      <c r="P1562" s="50">
        <v>434.10276274845876</v>
      </c>
      <c r="Q1562" s="50">
        <v>462.56117019519661</v>
      </c>
      <c r="R1562" s="50">
        <v>487.87302956322179</v>
      </c>
      <c r="S1562" s="50">
        <v>512.48091487348165</v>
      </c>
      <c r="T1562" s="50">
        <v>534.44950976435052</v>
      </c>
      <c r="U1562" s="306">
        <v>434.49953930954149</v>
      </c>
      <c r="V1562" s="50">
        <v>454.67739043967282</v>
      </c>
      <c r="W1562" s="50">
        <v>478.02632699586826</v>
      </c>
      <c r="X1562" s="50">
        <v>497.4635752674655</v>
      </c>
      <c r="Y1562" s="50">
        <v>515.58943190391244</v>
      </c>
      <c r="Z1562" s="50">
        <v>530.52374566902949</v>
      </c>
    </row>
    <row r="1563" spans="1:26" x14ac:dyDescent="0.25">
      <c r="A1563" t="str">
        <f t="shared" si="33"/>
        <v>70. Activiteiten van hoofdkantoren; adviesbureaus op het gebied van bedrijfsbeheer</v>
      </c>
      <c r="B1563">
        <v>70</v>
      </c>
      <c r="C1563" s="3" t="s">
        <v>166</v>
      </c>
      <c r="D1563" s="206"/>
      <c r="E1563" s="50">
        <v>230.3945111813494</v>
      </c>
      <c r="F1563" s="50">
        <v>217.50915134451807</v>
      </c>
      <c r="G1563" s="50">
        <v>258.43431604550267</v>
      </c>
      <c r="H1563" s="50">
        <v>172.39223166976527</v>
      </c>
      <c r="I1563" s="50">
        <v>262.30701446171383</v>
      </c>
      <c r="J1563" s="50">
        <v>355.44606901510514</v>
      </c>
      <c r="K1563" s="50">
        <v>420.2330383710048</v>
      </c>
      <c r="L1563" s="50">
        <v>330.24949127041594</v>
      </c>
      <c r="M1563" s="50">
        <v>360.4957551218148</v>
      </c>
      <c r="N1563" s="50">
        <v>339.81121243031174</v>
      </c>
      <c r="O1563" s="306">
        <v>350.83729358428042</v>
      </c>
      <c r="P1563" s="50">
        <v>351.238700223769</v>
      </c>
      <c r="Q1563" s="50">
        <v>348.2468735882747</v>
      </c>
      <c r="R1563" s="50">
        <v>357.68896265894409</v>
      </c>
      <c r="S1563" s="50">
        <v>366.57748015601749</v>
      </c>
      <c r="T1563" s="50">
        <v>385.02784180865115</v>
      </c>
      <c r="U1563" s="306">
        <v>374.3874363575988</v>
      </c>
      <c r="V1563" s="50">
        <v>369.81941677087599</v>
      </c>
      <c r="W1563" s="50">
        <v>361.7815440927248</v>
      </c>
      <c r="X1563" s="50">
        <v>366.63722299252839</v>
      </c>
      <c r="Y1563" s="50">
        <v>370.73930460413862</v>
      </c>
      <c r="Z1563" s="50">
        <v>384.2083668712076</v>
      </c>
    </row>
    <row r="1564" spans="1:26" x14ac:dyDescent="0.25">
      <c r="A1564" t="str">
        <f t="shared" si="33"/>
        <v>70. Activiteiten van hoofdkantoren; adviesbureaus op het gebied van bedrijfsbeheer</v>
      </c>
      <c r="B1564">
        <v>70</v>
      </c>
      <c r="C1564" s="3" t="s">
        <v>167</v>
      </c>
      <c r="D1564" s="206"/>
      <c r="E1564" s="50">
        <v>130.07673469970314</v>
      </c>
      <c r="F1564" s="50">
        <v>127.74301752310876</v>
      </c>
      <c r="G1564" s="50">
        <v>157.45534329638519</v>
      </c>
      <c r="H1564" s="50">
        <v>107.91669047964214</v>
      </c>
      <c r="I1564" s="50">
        <v>175.06023565565482</v>
      </c>
      <c r="J1564" s="50">
        <v>256.61080362292489</v>
      </c>
      <c r="K1564" s="50">
        <v>313.3890213904956</v>
      </c>
      <c r="L1564" s="50">
        <v>247.5757198714349</v>
      </c>
      <c r="M1564" s="50">
        <v>276.69653970074899</v>
      </c>
      <c r="N1564" s="50">
        <v>262.92136004536457</v>
      </c>
      <c r="O1564" s="306">
        <v>275.64573543081747</v>
      </c>
      <c r="P1564" s="50">
        <v>288.49571105906983</v>
      </c>
      <c r="Q1564" s="50">
        <v>297.02612354222322</v>
      </c>
      <c r="R1564" s="50">
        <v>306.84390716084357</v>
      </c>
      <c r="S1564" s="50">
        <v>317.37561075292473</v>
      </c>
      <c r="T1564" s="50">
        <v>322.06450525157817</v>
      </c>
      <c r="U1564" s="306">
        <v>295.3627386218389</v>
      </c>
      <c r="V1564" s="50">
        <v>305.01108504785236</v>
      </c>
      <c r="W1564" s="50">
        <v>309.84375220734626</v>
      </c>
      <c r="X1564" s="50">
        <v>315.81840360319501</v>
      </c>
      <c r="Y1564" s="50">
        <v>322.30371636852368</v>
      </c>
      <c r="Z1564" s="50">
        <v>322.70556979305945</v>
      </c>
    </row>
    <row r="1565" spans="1:26" x14ac:dyDescent="0.25">
      <c r="A1565" t="str">
        <f t="shared" si="33"/>
        <v>70. Activiteiten van hoofdkantoren; adviesbureaus op het gebied van bedrijfsbeheer</v>
      </c>
      <c r="B1565">
        <v>70</v>
      </c>
      <c r="C1565" s="3" t="s">
        <v>168</v>
      </c>
      <c r="D1565" s="206"/>
      <c r="E1565" s="50">
        <v>70.899359206378151</v>
      </c>
      <c r="F1565" s="50">
        <v>79.12300243979638</v>
      </c>
      <c r="G1565" s="50">
        <v>102.85691338260835</v>
      </c>
      <c r="H1565" s="50">
        <v>96.183373154008336</v>
      </c>
      <c r="I1565" s="50">
        <v>134.07500867488079</v>
      </c>
      <c r="J1565" s="50">
        <v>181.86484445860552</v>
      </c>
      <c r="K1565" s="50">
        <v>223.44496606100836</v>
      </c>
      <c r="L1565" s="50">
        <v>219.14148216847809</v>
      </c>
      <c r="M1565" s="50">
        <v>251.78595886930182</v>
      </c>
      <c r="N1565" s="50">
        <v>275.88659920351989</v>
      </c>
      <c r="O1565" s="306">
        <v>301.5760667843723</v>
      </c>
      <c r="P1565" s="50">
        <v>322.33225752966553</v>
      </c>
      <c r="Q1565" s="50">
        <v>339.28620243521573</v>
      </c>
      <c r="R1565" s="50">
        <v>345.95183056408098</v>
      </c>
      <c r="S1565" s="50">
        <v>351.11792417223432</v>
      </c>
      <c r="T1565" s="50">
        <v>362.54751824792606</v>
      </c>
      <c r="U1565" s="306">
        <v>312.03316429332381</v>
      </c>
      <c r="V1565" s="50">
        <v>329.06332840464142</v>
      </c>
      <c r="W1565" s="50">
        <v>341.75411214649279</v>
      </c>
      <c r="X1565" s="50">
        <v>343.82307243141929</v>
      </c>
      <c r="Y1565" s="50">
        <v>344.30570434321004</v>
      </c>
      <c r="Z1565" s="50">
        <v>350.77447891247687</v>
      </c>
    </row>
    <row r="1566" spans="1:26" x14ac:dyDescent="0.25">
      <c r="A1566" t="str">
        <f t="shared" si="33"/>
        <v>70. Activiteiten van hoofdkantoren; adviesbureaus op het gebied van bedrijfsbeheer</v>
      </c>
      <c r="B1566">
        <v>70</v>
      </c>
      <c r="C1566" s="3" t="s">
        <v>169</v>
      </c>
      <c r="D1566" s="206"/>
      <c r="E1566" s="50">
        <v>13.606932416564138</v>
      </c>
      <c r="F1566" s="50">
        <v>15.346300549320448</v>
      </c>
      <c r="G1566" s="50">
        <v>19.543423112401278</v>
      </c>
      <c r="H1566" s="50">
        <v>19.445207067358471</v>
      </c>
      <c r="I1566" s="50">
        <v>22.97134942624217</v>
      </c>
      <c r="J1566" s="50">
        <v>35.824250490230099</v>
      </c>
      <c r="K1566" s="50">
        <v>34.949269054241043</v>
      </c>
      <c r="L1566" s="50">
        <v>33.791473513373298</v>
      </c>
      <c r="M1566" s="50">
        <v>43.347024882926078</v>
      </c>
      <c r="N1566" s="50">
        <v>43.9246293403274</v>
      </c>
      <c r="O1566" s="306">
        <v>54.003742930378394</v>
      </c>
      <c r="P1566" s="50">
        <v>90.270460284325537</v>
      </c>
      <c r="Q1566" s="50">
        <v>103.16688741324337</v>
      </c>
      <c r="R1566" s="50">
        <v>115.43387506545731</v>
      </c>
      <c r="S1566" s="50">
        <v>130.92050039714005</v>
      </c>
      <c r="T1566" s="50">
        <v>139.12560775903387</v>
      </c>
      <c r="U1566" s="306">
        <v>55.353076500542429</v>
      </c>
      <c r="V1566" s="50">
        <v>91.292561605535468</v>
      </c>
      <c r="W1566" s="50">
        <v>102.94420357423492</v>
      </c>
      <c r="X1566" s="50">
        <v>113.64927744868874</v>
      </c>
      <c r="Y1566" s="50">
        <v>127.17826453777585</v>
      </c>
      <c r="Z1566" s="50">
        <v>133.3472752946617</v>
      </c>
    </row>
    <row r="1567" spans="1:26" x14ac:dyDescent="0.25">
      <c r="A1567" t="str">
        <f t="shared" si="33"/>
        <v>70. Activiteiten van hoofdkantoren; adviesbureaus op het gebied van bedrijfsbeheer</v>
      </c>
      <c r="B1567">
        <v>70</v>
      </c>
      <c r="C1567" s="3" t="s">
        <v>26</v>
      </c>
      <c r="D1567" s="208"/>
      <c r="E1567" s="50">
        <v>214.58302632264545</v>
      </c>
      <c r="F1567" s="50">
        <v>222.2123205122256</v>
      </c>
      <c r="G1567" s="50">
        <v>279.85567979139483</v>
      </c>
      <c r="H1567" s="50">
        <v>223.54527070100895</v>
      </c>
      <c r="I1567" s="50">
        <v>332.10659375677778</v>
      </c>
      <c r="J1567" s="50">
        <v>474.29989857176048</v>
      </c>
      <c r="K1567" s="50">
        <v>571.78325650574504</v>
      </c>
      <c r="L1567" s="50">
        <v>500.50867555328631</v>
      </c>
      <c r="M1567" s="50">
        <v>571.8295234529769</v>
      </c>
      <c r="N1567" s="50">
        <v>582.7325885892119</v>
      </c>
      <c r="O1567" s="306">
        <v>631.22554514556816</v>
      </c>
      <c r="P1567" s="50">
        <v>701.09842887306081</v>
      </c>
      <c r="Q1567" s="50">
        <v>739.47921339068228</v>
      </c>
      <c r="R1567" s="50">
        <v>768.22961279038179</v>
      </c>
      <c r="S1567" s="50">
        <v>799.41403532229913</v>
      </c>
      <c r="T1567" s="50">
        <v>823.73763125853804</v>
      </c>
      <c r="U1567" s="306">
        <v>662.74897941570509</v>
      </c>
      <c r="V1567" s="50">
        <v>725.36697505802931</v>
      </c>
      <c r="W1567" s="50">
        <v>754.54206792807395</v>
      </c>
      <c r="X1567" s="50">
        <v>773.29075348330298</v>
      </c>
      <c r="Y1567" s="50">
        <v>793.78768524950954</v>
      </c>
      <c r="Z1567" s="50">
        <v>806.82732400019802</v>
      </c>
    </row>
    <row r="1568" spans="1:26" x14ac:dyDescent="0.25">
      <c r="A1568" t="str">
        <f t="shared" si="33"/>
        <v>70. Activiteiten van hoofdkantoren; adviesbureaus op het gebied van bedrijfsbeheer</v>
      </c>
      <c r="B1568">
        <v>70</v>
      </c>
      <c r="C1568" s="3" t="s">
        <v>19</v>
      </c>
      <c r="D1568" s="208"/>
      <c r="E1568" s="50">
        <v>3693.5054215770001</v>
      </c>
      <c r="F1568" s="50">
        <v>3726.2178624662647</v>
      </c>
      <c r="G1568" s="50">
        <v>4274.4073936818095</v>
      </c>
      <c r="H1568" s="50">
        <v>3638.2616073181789</v>
      </c>
      <c r="I1568" s="50">
        <v>4992.5948604557134</v>
      </c>
      <c r="J1568" s="50">
        <v>6219.5866165266953</v>
      </c>
      <c r="K1568" s="50">
        <v>6936.6393028502953</v>
      </c>
      <c r="L1568" s="50">
        <v>5895.7069473599204</v>
      </c>
      <c r="M1568" s="50">
        <v>6563.3070969265991</v>
      </c>
      <c r="N1568" s="50">
        <v>6558.5577582305132</v>
      </c>
      <c r="O1568" s="306">
        <v>7124.2398640154188</v>
      </c>
      <c r="P1568" s="50">
        <v>7609.4718738064857</v>
      </c>
      <c r="Q1568" s="50">
        <v>8123.7271621484606</v>
      </c>
      <c r="R1568" s="50">
        <v>8655.5739839180551</v>
      </c>
      <c r="S1568" s="50">
        <v>9221.3230933180675</v>
      </c>
      <c r="T1568" s="50">
        <v>9820.5409222801627</v>
      </c>
      <c r="U1568" s="306">
        <v>7398.4635244834981</v>
      </c>
      <c r="V1568" s="50">
        <v>7795.374506901735</v>
      </c>
      <c r="W1568" s="50">
        <v>8209.6692688384119</v>
      </c>
      <c r="X1568" s="50">
        <v>8629.5055817261</v>
      </c>
      <c r="Y1568" s="50">
        <v>9069.9465244735256</v>
      </c>
      <c r="Z1568" s="50">
        <v>9529.5882838953403</v>
      </c>
    </row>
    <row r="1569" spans="1:26" x14ac:dyDescent="0.25">
      <c r="A1569" t="str">
        <f t="shared" si="33"/>
        <v>70. Activiteiten van hoofdkantoren; adviesbureaus op het gebied van bedrijfsbeheer</v>
      </c>
      <c r="B1569">
        <v>70</v>
      </c>
      <c r="C1569" s="3" t="s">
        <v>20</v>
      </c>
      <c r="D1569" s="208"/>
      <c r="E1569" s="207">
        <v>5.8097390373133898E-2</v>
      </c>
      <c r="F1569" s="207">
        <v>5.963481704882128E-2</v>
      </c>
      <c r="G1569" s="207">
        <v>6.5472392782461933E-2</v>
      </c>
      <c r="H1569" s="207">
        <v>6.1442879822429193E-2</v>
      </c>
      <c r="I1569" s="207">
        <v>6.6519836485683478E-2</v>
      </c>
      <c r="J1569" s="207">
        <v>7.625907119155638E-2</v>
      </c>
      <c r="K1569" s="207">
        <v>8.2429434707783758E-2</v>
      </c>
      <c r="L1569" s="207">
        <v>8.489375065994631E-2</v>
      </c>
      <c r="M1569" s="207">
        <v>8.7125212184684706E-2</v>
      </c>
      <c r="N1569" s="207">
        <v>8.8850721465085047E-2</v>
      </c>
      <c r="O1569" s="307">
        <v>8.8602511593397132E-2</v>
      </c>
      <c r="P1569" s="207">
        <v>9.2134965540302385E-2</v>
      </c>
      <c r="Q1569" s="207">
        <v>9.102708629066196E-2</v>
      </c>
      <c r="R1569" s="207">
        <v>8.8755478749039926E-2</v>
      </c>
      <c r="S1569" s="207">
        <v>8.6691901718698977E-2</v>
      </c>
      <c r="T1569" s="207">
        <v>8.3879048799613387E-2</v>
      </c>
      <c r="U1569" s="307">
        <v>8.9579272401964422E-2</v>
      </c>
      <c r="V1569" s="207">
        <v>9.3050946354894984E-2</v>
      </c>
      <c r="W1569" s="207">
        <v>9.1908948243762112E-2</v>
      </c>
      <c r="X1569" s="207">
        <v>8.9610087873496336E-2</v>
      </c>
      <c r="Y1569" s="207">
        <v>8.751845262897906E-2</v>
      </c>
      <c r="Z1569" s="207">
        <v>8.4665496552847622E-2</v>
      </c>
    </row>
    <row r="1570" spans="1:26" x14ac:dyDescent="0.25">
      <c r="A1570" t="str">
        <f t="shared" si="33"/>
        <v>70. Activiteiten van hoofdkantoren; adviesbureaus op het gebied van bedrijfsbeheer</v>
      </c>
      <c r="B1570">
        <v>70</v>
      </c>
      <c r="C1570" s="3" t="s">
        <v>29</v>
      </c>
      <c r="D1570" s="208"/>
      <c r="E1570" s="50">
        <v>3693.5054215770001</v>
      </c>
      <c r="F1570" s="50">
        <v>3726.2178624662647</v>
      </c>
      <c r="G1570" s="50">
        <v>4274.4073936818095</v>
      </c>
      <c r="H1570" s="50">
        <v>3638.2616073181789</v>
      </c>
      <c r="I1570" s="50">
        <v>4992.5948604557134</v>
      </c>
      <c r="J1570" s="50">
        <v>6219.5866165266953</v>
      </c>
      <c r="K1570" s="50">
        <v>6898.6393028502953</v>
      </c>
      <c r="L1570" s="50">
        <v>5895.7069473599204</v>
      </c>
      <c r="M1570" s="50">
        <v>6563.3070969265991</v>
      </c>
      <c r="N1570" s="50">
        <v>6558.5577582305132</v>
      </c>
      <c r="O1570" s="306">
        <v>7124.2398640154188</v>
      </c>
      <c r="P1570" s="50">
        <v>7609.4718738064857</v>
      </c>
      <c r="Q1570" s="50">
        <v>8123.7271621484606</v>
      </c>
      <c r="R1570" s="50">
        <v>8655.5739839180551</v>
      </c>
      <c r="S1570" s="50">
        <v>9221.3230933180675</v>
      </c>
      <c r="T1570" s="50">
        <v>9820.5409222801627</v>
      </c>
      <c r="U1570" s="306">
        <v>7398.4635244834981</v>
      </c>
      <c r="V1570" s="50">
        <v>7795.374506901735</v>
      </c>
      <c r="W1570" s="50">
        <v>8209.6692688384119</v>
      </c>
      <c r="X1570" s="50">
        <v>8629.5055817261</v>
      </c>
      <c r="Y1570" s="50">
        <v>9069.9465244735256</v>
      </c>
      <c r="Z1570" s="50">
        <v>9529.5882838953403</v>
      </c>
    </row>
    <row r="1571" spans="1:26" x14ac:dyDescent="0.25">
      <c r="A1571" t="str">
        <f t="shared" si="33"/>
        <v>71. Architecten en ingenieurs; technische testen en toetsen</v>
      </c>
      <c r="B1571">
        <v>71</v>
      </c>
      <c r="C1571" s="3" t="s">
        <v>25</v>
      </c>
      <c r="D1571" s="50">
        <v>24209</v>
      </c>
      <c r="E1571" s="50">
        <v>24427</v>
      </c>
      <c r="F1571" s="50">
        <v>24934</v>
      </c>
      <c r="G1571" s="50">
        <v>26107</v>
      </c>
      <c r="H1571" s="50">
        <v>27454</v>
      </c>
      <c r="I1571" s="50">
        <v>28995</v>
      </c>
      <c r="J1571" s="50">
        <v>30217</v>
      </c>
      <c r="K1571" s="50">
        <v>31392</v>
      </c>
      <c r="L1571" s="50">
        <v>32866</v>
      </c>
      <c r="M1571" s="50">
        <v>34395</v>
      </c>
      <c r="N1571" s="50">
        <v>35213.572111572226</v>
      </c>
      <c r="O1571" s="306">
        <v>36558.082278502741</v>
      </c>
      <c r="P1571" s="50">
        <v>37953.927981153771</v>
      </c>
      <c r="Q1571" s="50">
        <v>39403.069291894004</v>
      </c>
      <c r="R1571" s="50">
        <v>40907.541121771472</v>
      </c>
      <c r="S1571" s="50">
        <v>42469.456077973111</v>
      </c>
      <c r="T1571" s="50">
        <v>44091.007430386999</v>
      </c>
      <c r="U1571" s="306">
        <v>36298.24130562706</v>
      </c>
      <c r="V1571" s="50">
        <v>37416.321119223816</v>
      </c>
      <c r="W1571" s="50">
        <v>38568.840685949232</v>
      </c>
      <c r="X1571" s="50">
        <v>39756.860839369241</v>
      </c>
      <c r="Y1571" s="50">
        <v>40981.475089470201</v>
      </c>
      <c r="Z1571" s="50">
        <v>42243.810629177206</v>
      </c>
    </row>
    <row r="1572" spans="1:26" x14ac:dyDescent="0.25">
      <c r="A1572" t="str">
        <f t="shared" si="33"/>
        <v>71. Architecten en ingenieurs; technische testen en toetsen</v>
      </c>
      <c r="B1572">
        <v>71</v>
      </c>
      <c r="C1572" s="3" t="s">
        <v>154</v>
      </c>
      <c r="D1572" s="206"/>
      <c r="E1572" s="50">
        <v>218</v>
      </c>
      <c r="F1572" s="50">
        <v>507</v>
      </c>
      <c r="G1572" s="50">
        <v>1173</v>
      </c>
      <c r="H1572" s="50">
        <v>1347</v>
      </c>
      <c r="I1572" s="50">
        <v>1541</v>
      </c>
      <c r="J1572" s="50">
        <v>1222</v>
      </c>
      <c r="K1572" s="50">
        <v>1175</v>
      </c>
      <c r="L1572" s="50">
        <v>1474</v>
      </c>
      <c r="M1572" s="50">
        <v>1529</v>
      </c>
      <c r="N1572" s="50">
        <v>818.57211157222628</v>
      </c>
      <c r="O1572" s="306">
        <v>1344.510166930515</v>
      </c>
      <c r="P1572" s="50">
        <v>1395.8457026510296</v>
      </c>
      <c r="Q1572" s="50">
        <v>1449.1413107402332</v>
      </c>
      <c r="R1572" s="50">
        <v>1504.4718298774678</v>
      </c>
      <c r="S1572" s="50">
        <v>1561.9149562016391</v>
      </c>
      <c r="T1572" s="50">
        <v>1621.5513524138878</v>
      </c>
      <c r="U1572" s="306">
        <v>1084.6691940548335</v>
      </c>
      <c r="V1572" s="50">
        <v>1118.0798135967561</v>
      </c>
      <c r="W1572" s="50">
        <v>1152.5195667254156</v>
      </c>
      <c r="X1572" s="50">
        <v>1188.0201534200096</v>
      </c>
      <c r="Y1572" s="50">
        <v>1224.6142501009599</v>
      </c>
      <c r="Z1572" s="50">
        <v>1262.3355397070045</v>
      </c>
    </row>
    <row r="1573" spans="1:26" x14ac:dyDescent="0.25">
      <c r="A1573" t="str">
        <f t="shared" si="33"/>
        <v>71. Architecten en ingenieurs; technische testen en toetsen</v>
      </c>
      <c r="B1573">
        <v>71</v>
      </c>
      <c r="C1573" s="3" t="s">
        <v>155</v>
      </c>
      <c r="D1573" s="206"/>
      <c r="E1573" s="207">
        <v>1.0090049155272833</v>
      </c>
      <c r="F1573" s="207">
        <v>1.0207557211282596</v>
      </c>
      <c r="G1573" s="207">
        <v>1.0470441966792332</v>
      </c>
      <c r="H1573" s="207">
        <v>1.0515953575669361</v>
      </c>
      <c r="I1573" s="207">
        <v>1.0561302542434619</v>
      </c>
      <c r="J1573" s="207">
        <v>1.0421451974478357</v>
      </c>
      <c r="K1573" s="207">
        <v>1.0388853956382169</v>
      </c>
      <c r="L1573" s="207">
        <v>1.0469546381243628</v>
      </c>
      <c r="M1573" s="207">
        <v>1.0465222418304632</v>
      </c>
      <c r="N1573" s="207">
        <v>1.0237991600980441</v>
      </c>
      <c r="O1573" s="307">
        <v>1.0381815898333322</v>
      </c>
      <c r="P1573" s="207">
        <v>1.0381815898333329</v>
      </c>
      <c r="Q1573" s="207">
        <v>1.038181589833332</v>
      </c>
      <c r="R1573" s="207">
        <v>1.0381815898333322</v>
      </c>
      <c r="S1573" s="207">
        <v>1.038181589833332</v>
      </c>
      <c r="T1573" s="207">
        <v>1.0381815898333322</v>
      </c>
      <c r="U1573" s="307">
        <v>1.0308025891442685</v>
      </c>
      <c r="V1573" s="207">
        <v>1.0308025891442687</v>
      </c>
      <c r="W1573" s="207">
        <v>1.0308025891442671</v>
      </c>
      <c r="X1573" s="207">
        <v>1.0308025891442676</v>
      </c>
      <c r="Y1573" s="207">
        <v>1.0308025891442687</v>
      </c>
      <c r="Z1573" s="207">
        <v>1.030802589144268</v>
      </c>
    </row>
    <row r="1574" spans="1:26" x14ac:dyDescent="0.25">
      <c r="A1574" t="str">
        <f t="shared" si="33"/>
        <v>71. Architecten en ingenieurs; technische testen en toetsen</v>
      </c>
      <c r="B1574">
        <v>71</v>
      </c>
      <c r="C1574" s="3" t="s">
        <v>8</v>
      </c>
      <c r="D1574" s="50">
        <v>13</v>
      </c>
      <c r="E1574" s="50">
        <v>13</v>
      </c>
      <c r="F1574" s="50">
        <v>22</v>
      </c>
      <c r="G1574" s="50">
        <v>22</v>
      </c>
      <c r="H1574" s="50">
        <v>34</v>
      </c>
      <c r="I1574" s="50">
        <v>36</v>
      </c>
      <c r="J1574" s="50">
        <v>33</v>
      </c>
      <c r="K1574" s="50">
        <v>35</v>
      </c>
      <c r="L1574" s="50">
        <v>35</v>
      </c>
      <c r="M1574" s="50">
        <v>47</v>
      </c>
      <c r="N1574" s="50">
        <v>34.558414242630896</v>
      </c>
      <c r="O1574" s="306">
        <v>35.910523238228237</v>
      </c>
      <c r="P1574" s="50">
        <v>37.83260080350928</v>
      </c>
      <c r="Q1574" s="50">
        <v>39.879261450765213</v>
      </c>
      <c r="R1574" s="50">
        <v>41.849064670347182</v>
      </c>
      <c r="S1574" s="50">
        <v>43.85788972265668</v>
      </c>
      <c r="T1574" s="50">
        <v>45.292091891832342</v>
      </c>
      <c r="U1574" s="306">
        <v>35.655284869223784</v>
      </c>
      <c r="V1574" s="50">
        <v>37.29671250739608</v>
      </c>
      <c r="W1574" s="50">
        <v>39.034951063680197</v>
      </c>
      <c r="X1574" s="50">
        <v>40.671900454834926</v>
      </c>
      <c r="Y1574" s="50">
        <v>42.321262882337564</v>
      </c>
      <c r="Z1574" s="50">
        <v>43.394575546922795</v>
      </c>
    </row>
    <row r="1575" spans="1:26" x14ac:dyDescent="0.25">
      <c r="A1575" t="str">
        <f t="shared" si="33"/>
        <v>71. Architecten en ingenieurs; technische testen en toetsen</v>
      </c>
      <c r="B1575">
        <v>71</v>
      </c>
      <c r="C1575" s="3" t="s">
        <v>9</v>
      </c>
      <c r="D1575" s="50">
        <v>1419</v>
      </c>
      <c r="E1575" s="50">
        <v>1332</v>
      </c>
      <c r="F1575" s="50">
        <v>1277</v>
      </c>
      <c r="G1575" s="50">
        <v>1331</v>
      </c>
      <c r="H1575" s="50">
        <v>1481</v>
      </c>
      <c r="I1575" s="50">
        <v>1708</v>
      </c>
      <c r="J1575" s="50">
        <v>1722</v>
      </c>
      <c r="K1575" s="50">
        <v>1735</v>
      </c>
      <c r="L1575" s="50">
        <v>1783</v>
      </c>
      <c r="M1575" s="50">
        <v>1924</v>
      </c>
      <c r="N1575" s="50">
        <v>1872.3510502766089</v>
      </c>
      <c r="O1575" s="306">
        <v>1945.6073831691108</v>
      </c>
      <c r="P1575" s="50">
        <v>2049.7442200853029</v>
      </c>
      <c r="Q1575" s="50">
        <v>2160.630882463528</v>
      </c>
      <c r="R1575" s="50">
        <v>2267.3534624155</v>
      </c>
      <c r="S1575" s="50">
        <v>2376.1902183530406</v>
      </c>
      <c r="T1575" s="50">
        <v>2453.8943027740333</v>
      </c>
      <c r="U1575" s="306">
        <v>1931.7787443629109</v>
      </c>
      <c r="V1575" s="50">
        <v>2020.7101617800249</v>
      </c>
      <c r="W1575" s="50">
        <v>2114.8867279742867</v>
      </c>
      <c r="X1575" s="50">
        <v>2203.5755170564357</v>
      </c>
      <c r="Y1575" s="50">
        <v>2292.9368358871993</v>
      </c>
      <c r="Z1575" s="50">
        <v>2351.0881758387964</v>
      </c>
    </row>
    <row r="1576" spans="1:26" x14ac:dyDescent="0.25">
      <c r="A1576" t="str">
        <f t="shared" si="33"/>
        <v>71. Architecten en ingenieurs; technische testen en toetsen</v>
      </c>
      <c r="B1576">
        <v>71</v>
      </c>
      <c r="C1576" s="3" t="s">
        <v>10</v>
      </c>
      <c r="D1576" s="50">
        <v>4213</v>
      </c>
      <c r="E1576" s="50">
        <v>4200</v>
      </c>
      <c r="F1576" s="50">
        <v>4341</v>
      </c>
      <c r="G1576" s="50">
        <v>4450</v>
      </c>
      <c r="H1576" s="50">
        <v>4812</v>
      </c>
      <c r="I1576" s="50">
        <v>5140</v>
      </c>
      <c r="J1576" s="50">
        <v>5313</v>
      </c>
      <c r="K1576" s="50">
        <v>5555</v>
      </c>
      <c r="L1576" s="50">
        <v>5829</v>
      </c>
      <c r="M1576" s="50">
        <v>6000</v>
      </c>
      <c r="N1576" s="50">
        <v>5940.8297421995785</v>
      </c>
      <c r="O1576" s="306">
        <v>6173.2666034323884</v>
      </c>
      <c r="P1576" s="50">
        <v>6503.6849926115465</v>
      </c>
      <c r="Q1576" s="50">
        <v>6855.5200727758565</v>
      </c>
      <c r="R1576" s="50">
        <v>7194.1428310717856</v>
      </c>
      <c r="S1576" s="50">
        <v>7539.4737115296666</v>
      </c>
      <c r="T1576" s="50">
        <v>7786.0229554604066</v>
      </c>
      <c r="U1576" s="306">
        <v>6129.3893675359077</v>
      </c>
      <c r="V1576" s="50">
        <v>6411.5620987283337</v>
      </c>
      <c r="W1576" s="50">
        <v>6710.3772944056855</v>
      </c>
      <c r="X1576" s="50">
        <v>6991.7801840513303</v>
      </c>
      <c r="Y1576" s="50">
        <v>7275.3169602523258</v>
      </c>
      <c r="Z1576" s="50">
        <v>7459.8268094508358</v>
      </c>
    </row>
    <row r="1577" spans="1:26" x14ac:dyDescent="0.25">
      <c r="A1577" t="str">
        <f t="shared" si="33"/>
        <v>71. Architecten en ingenieurs; technische testen en toetsen</v>
      </c>
      <c r="B1577">
        <v>71</v>
      </c>
      <c r="C1577" s="3" t="s">
        <v>11</v>
      </c>
      <c r="D1577" s="50">
        <v>4301</v>
      </c>
      <c r="E1577" s="50">
        <v>4286</v>
      </c>
      <c r="F1577" s="50">
        <v>4277</v>
      </c>
      <c r="G1577" s="50">
        <v>4427</v>
      </c>
      <c r="H1577" s="50">
        <v>4549</v>
      </c>
      <c r="I1577" s="50">
        <v>4742</v>
      </c>
      <c r="J1577" s="50">
        <v>5043</v>
      </c>
      <c r="K1577" s="50">
        <v>5289</v>
      </c>
      <c r="L1577" s="50">
        <v>5653</v>
      </c>
      <c r="M1577" s="50">
        <v>5947</v>
      </c>
      <c r="N1577" s="50">
        <v>6106.2343779941948</v>
      </c>
      <c r="O1577" s="306">
        <v>6190.2571130134675</v>
      </c>
      <c r="P1577" s="50">
        <v>6273.1139947853526</v>
      </c>
      <c r="Q1577" s="50">
        <v>6406.3518017514907</v>
      </c>
      <c r="R1577" s="50">
        <v>6578.1000620737814</v>
      </c>
      <c r="S1577" s="50">
        <v>6865.9904825896465</v>
      </c>
      <c r="T1577" s="50">
        <v>7201.9034600565592</v>
      </c>
      <c r="U1577" s="306">
        <v>6146.2591150237859</v>
      </c>
      <c r="V1577" s="50">
        <v>6184.2570751289704</v>
      </c>
      <c r="W1577" s="50">
        <v>6270.7186638053981</v>
      </c>
      <c r="X1577" s="50">
        <v>6393.0659625036042</v>
      </c>
      <c r="Y1577" s="50">
        <v>6625.4302247286032</v>
      </c>
      <c r="Z1577" s="50">
        <v>6900.1790538940986</v>
      </c>
    </row>
    <row r="1578" spans="1:26" x14ac:dyDescent="0.25">
      <c r="A1578" t="str">
        <f t="shared" si="33"/>
        <v>71. Architecten en ingenieurs; technische testen en toetsen</v>
      </c>
      <c r="B1578">
        <v>71</v>
      </c>
      <c r="C1578" s="3" t="s">
        <v>12</v>
      </c>
      <c r="D1578" s="50">
        <v>3618</v>
      </c>
      <c r="E1578" s="50">
        <v>3774</v>
      </c>
      <c r="F1578" s="50">
        <v>3842</v>
      </c>
      <c r="G1578" s="50">
        <v>4023</v>
      </c>
      <c r="H1578" s="50">
        <v>4119</v>
      </c>
      <c r="I1578" s="50">
        <v>4286</v>
      </c>
      <c r="J1578" s="50">
        <v>4405</v>
      </c>
      <c r="K1578" s="50">
        <v>4501</v>
      </c>
      <c r="L1578" s="50">
        <v>4615</v>
      </c>
      <c r="M1578" s="50">
        <v>4900</v>
      </c>
      <c r="N1578" s="50">
        <v>5032.5665617778959</v>
      </c>
      <c r="O1578" s="306">
        <v>5301.8282032201132</v>
      </c>
      <c r="P1578" s="50">
        <v>5625.6223012091214</v>
      </c>
      <c r="Q1578" s="50">
        <v>5910.8265030210641</v>
      </c>
      <c r="R1578" s="50">
        <v>6106.4857852427049</v>
      </c>
      <c r="S1578" s="50">
        <v>6269.9904877386725</v>
      </c>
      <c r="T1578" s="50">
        <v>6356.266532304403</v>
      </c>
      <c r="U1578" s="306">
        <v>5264.1448207097937</v>
      </c>
      <c r="V1578" s="50">
        <v>5545.9369217865196</v>
      </c>
      <c r="W1578" s="50">
        <v>5785.6844609870168</v>
      </c>
      <c r="X1578" s="50">
        <v>5934.717632106057</v>
      </c>
      <c r="Y1578" s="50">
        <v>6050.3119821623277</v>
      </c>
      <c r="Z1578" s="50">
        <v>6089.9701628089369</v>
      </c>
    </row>
    <row r="1579" spans="1:26" x14ac:dyDescent="0.25">
      <c r="A1579" t="str">
        <f t="shared" si="33"/>
        <v>71. Architecten en ingenieurs; technische testen en toetsen</v>
      </c>
      <c r="B1579">
        <v>71</v>
      </c>
      <c r="C1579" s="3" t="s">
        <v>13</v>
      </c>
      <c r="D1579" s="50">
        <v>3296</v>
      </c>
      <c r="E1579" s="50">
        <v>3180</v>
      </c>
      <c r="F1579" s="50">
        <v>3171</v>
      </c>
      <c r="G1579" s="50">
        <v>3261</v>
      </c>
      <c r="H1579" s="50">
        <v>3418</v>
      </c>
      <c r="I1579" s="50">
        <v>3620</v>
      </c>
      <c r="J1579" s="50">
        <v>3778</v>
      </c>
      <c r="K1579" s="50">
        <v>3998</v>
      </c>
      <c r="L1579" s="50">
        <v>4134</v>
      </c>
      <c r="M1579" s="50">
        <v>4222</v>
      </c>
      <c r="N1579" s="50">
        <v>4380.1223551071307</v>
      </c>
      <c r="O1579" s="306">
        <v>4518.5806131523304</v>
      </c>
      <c r="P1579" s="50">
        <v>4589.2967192634287</v>
      </c>
      <c r="Q1579" s="50">
        <v>4752.561900562815</v>
      </c>
      <c r="R1579" s="50">
        <v>5031.4074907834629</v>
      </c>
      <c r="S1579" s="50">
        <v>5167.5292034276908</v>
      </c>
      <c r="T1579" s="50">
        <v>5444.0118645976945</v>
      </c>
      <c r="U1579" s="306">
        <v>4486.4642572233106</v>
      </c>
      <c r="V1579" s="50">
        <v>4524.290604245929</v>
      </c>
      <c r="W1579" s="50">
        <v>4651.9422493472593</v>
      </c>
      <c r="X1579" s="50">
        <v>4889.8800062753789</v>
      </c>
      <c r="Y1579" s="50">
        <v>4986.4770797999026</v>
      </c>
      <c r="Z1579" s="50">
        <v>5215.9344880961426</v>
      </c>
    </row>
    <row r="1580" spans="1:26" x14ac:dyDescent="0.25">
      <c r="A1580" t="str">
        <f t="shared" si="33"/>
        <v>71. Architecten en ingenieurs; technische testen en toetsen</v>
      </c>
      <c r="B1580">
        <v>71</v>
      </c>
      <c r="C1580" s="3" t="s">
        <v>14</v>
      </c>
      <c r="D1580" s="50">
        <v>2799</v>
      </c>
      <c r="E1580" s="50">
        <v>2869</v>
      </c>
      <c r="F1580" s="50">
        <v>2951</v>
      </c>
      <c r="G1580" s="50">
        <v>3092</v>
      </c>
      <c r="H1580" s="50">
        <v>3204</v>
      </c>
      <c r="I1580" s="50">
        <v>3226</v>
      </c>
      <c r="J1580" s="50">
        <v>3270</v>
      </c>
      <c r="K1580" s="50">
        <v>3325</v>
      </c>
      <c r="L1580" s="50">
        <v>3415</v>
      </c>
      <c r="M1580" s="50">
        <v>3534</v>
      </c>
      <c r="N1580" s="50">
        <v>3725.6675345483191</v>
      </c>
      <c r="O1580" s="306">
        <v>3913.2060241838117</v>
      </c>
      <c r="P1580" s="50">
        <v>4136.1582785303108</v>
      </c>
      <c r="Q1580" s="50">
        <v>4249.01300372691</v>
      </c>
      <c r="R1580" s="50">
        <v>4335.2249849158743</v>
      </c>
      <c r="S1580" s="50">
        <v>4497.5878424559432</v>
      </c>
      <c r="T1580" s="50">
        <v>4639.7592540252172</v>
      </c>
      <c r="U1580" s="306">
        <v>3885.3924410576287</v>
      </c>
      <c r="V1580" s="50">
        <v>4077.5707438311219</v>
      </c>
      <c r="W1580" s="50">
        <v>4159.0543213592518</v>
      </c>
      <c r="X1580" s="50">
        <v>4213.2802829580914</v>
      </c>
      <c r="Y1580" s="50">
        <v>4340.0081175965197</v>
      </c>
      <c r="Z1580" s="50">
        <v>4445.3761144258197</v>
      </c>
    </row>
    <row r="1581" spans="1:26" x14ac:dyDescent="0.25">
      <c r="A1581" t="str">
        <f t="shared" si="33"/>
        <v>71. Architecten en ingenieurs; technische testen en toetsen</v>
      </c>
      <c r="B1581">
        <v>71</v>
      </c>
      <c r="C1581" s="3" t="s">
        <v>15</v>
      </c>
      <c r="D1581" s="50">
        <v>2163</v>
      </c>
      <c r="E1581" s="50">
        <v>2290</v>
      </c>
      <c r="F1581" s="50">
        <v>2352</v>
      </c>
      <c r="G1581" s="50">
        <v>2566</v>
      </c>
      <c r="H1581" s="50">
        <v>2711</v>
      </c>
      <c r="I1581" s="50">
        <v>2830</v>
      </c>
      <c r="J1581" s="50">
        <v>2961</v>
      </c>
      <c r="K1581" s="50">
        <v>3039</v>
      </c>
      <c r="L1581" s="50">
        <v>3180</v>
      </c>
      <c r="M1581" s="50">
        <v>3343</v>
      </c>
      <c r="N1581" s="50">
        <v>3356.145741315243</v>
      </c>
      <c r="O1581" s="306">
        <v>3406.3516352057627</v>
      </c>
      <c r="P1581" s="50">
        <v>3454.6497842361296</v>
      </c>
      <c r="Q1581" s="50">
        <v>3512.4108726049362</v>
      </c>
      <c r="R1581" s="50">
        <v>3617.5325429523623</v>
      </c>
      <c r="S1581" s="50">
        <v>3813.860609783078</v>
      </c>
      <c r="T1581" s="50">
        <v>4005.6886544571362</v>
      </c>
      <c r="U1581" s="306">
        <v>3382.1405806951416</v>
      </c>
      <c r="V1581" s="50">
        <v>3405.7156283170775</v>
      </c>
      <c r="W1581" s="50">
        <v>3438.0472842242398</v>
      </c>
      <c r="X1581" s="50">
        <v>3515.7756723613738</v>
      </c>
      <c r="Y1581" s="50">
        <v>3680.2362923503724</v>
      </c>
      <c r="Z1581" s="50">
        <v>3837.8699607963476</v>
      </c>
    </row>
    <row r="1582" spans="1:26" x14ac:dyDescent="0.25">
      <c r="A1582" t="str">
        <f t="shared" si="33"/>
        <v>71. Architecten en ingenieurs; technische testen en toetsen</v>
      </c>
      <c r="B1582">
        <v>71</v>
      </c>
      <c r="C1582" s="3" t="s">
        <v>16</v>
      </c>
      <c r="D1582" s="50">
        <v>1564</v>
      </c>
      <c r="E1582" s="50">
        <v>1644</v>
      </c>
      <c r="F1582" s="50">
        <v>1772</v>
      </c>
      <c r="G1582" s="50">
        <v>1886</v>
      </c>
      <c r="H1582" s="50">
        <v>2031</v>
      </c>
      <c r="I1582" s="50">
        <v>2174</v>
      </c>
      <c r="J1582" s="50">
        <v>2323</v>
      </c>
      <c r="K1582" s="50">
        <v>2419</v>
      </c>
      <c r="L1582" s="50">
        <v>2615</v>
      </c>
      <c r="M1582" s="50">
        <v>2774</v>
      </c>
      <c r="N1582" s="50">
        <v>2920.8034556409534</v>
      </c>
      <c r="O1582" s="306">
        <v>3007.2037795735732</v>
      </c>
      <c r="P1582" s="50">
        <v>3086.3803469900781</v>
      </c>
      <c r="Q1582" s="50">
        <v>3211.296843532768</v>
      </c>
      <c r="R1582" s="50">
        <v>3352.4568879223398</v>
      </c>
      <c r="S1582" s="50">
        <v>3366.4313901058913</v>
      </c>
      <c r="T1582" s="50">
        <v>3415.0046063001801</v>
      </c>
      <c r="U1582" s="306">
        <v>2985.8297165205072</v>
      </c>
      <c r="V1582" s="50">
        <v>3042.6626254964926</v>
      </c>
      <c r="W1582" s="50">
        <v>3143.3083406775786</v>
      </c>
      <c r="X1582" s="50">
        <v>3258.15627896976</v>
      </c>
      <c r="Y1582" s="50">
        <v>3248.4834253761264</v>
      </c>
      <c r="Z1582" s="50">
        <v>3271.9326750263444</v>
      </c>
    </row>
    <row r="1583" spans="1:26" x14ac:dyDescent="0.25">
      <c r="A1583" t="str">
        <f t="shared" si="33"/>
        <v>71. Architecten en ingenieurs; technische testen en toetsen</v>
      </c>
      <c r="B1583">
        <v>71</v>
      </c>
      <c r="C1583" s="3" t="s">
        <v>17</v>
      </c>
      <c r="D1583" s="50">
        <v>726</v>
      </c>
      <c r="E1583" s="50">
        <v>724</v>
      </c>
      <c r="F1583" s="50">
        <v>788</v>
      </c>
      <c r="G1583" s="50">
        <v>886</v>
      </c>
      <c r="H1583" s="50">
        <v>947</v>
      </c>
      <c r="I1583" s="50">
        <v>1058</v>
      </c>
      <c r="J1583" s="50">
        <v>1192</v>
      </c>
      <c r="K1583" s="50">
        <v>1308</v>
      </c>
      <c r="L1583" s="50">
        <v>1409</v>
      </c>
      <c r="M1583" s="50">
        <v>1495</v>
      </c>
      <c r="N1583" s="50">
        <v>1608.7031537148391</v>
      </c>
      <c r="O1583" s="306">
        <v>1707.1415457113721</v>
      </c>
      <c r="P1583" s="50">
        <v>1784.3467584266286</v>
      </c>
      <c r="Q1583" s="50">
        <v>1888.2836253015159</v>
      </c>
      <c r="R1583" s="50">
        <v>1943.5157922312751</v>
      </c>
      <c r="S1583" s="50">
        <v>2054.784335948787</v>
      </c>
      <c r="T1583" s="50">
        <v>2105.4802199659684</v>
      </c>
      <c r="U1583" s="306">
        <v>1695.0078315658957</v>
      </c>
      <c r="V1583" s="50">
        <v>1759.0719815479617</v>
      </c>
      <c r="W1583" s="50">
        <v>1848.3055158630291</v>
      </c>
      <c r="X1583" s="50">
        <v>1888.8470138268062</v>
      </c>
      <c r="Y1583" s="50">
        <v>1982.7918898540702</v>
      </c>
      <c r="Z1583" s="50">
        <v>2017.2709329935135</v>
      </c>
    </row>
    <row r="1584" spans="1:26" x14ac:dyDescent="0.25">
      <c r="A1584" t="str">
        <f t="shared" si="33"/>
        <v>71. Architecten en ingenieurs; technische testen en toetsen</v>
      </c>
      <c r="B1584">
        <v>71</v>
      </c>
      <c r="C1584" s="3" t="s">
        <v>156</v>
      </c>
      <c r="D1584" s="50">
        <v>97</v>
      </c>
      <c r="E1584" s="50">
        <v>115</v>
      </c>
      <c r="F1584" s="50">
        <v>141</v>
      </c>
      <c r="G1584" s="50">
        <v>163</v>
      </c>
      <c r="H1584" s="50">
        <v>148</v>
      </c>
      <c r="I1584" s="50">
        <v>175</v>
      </c>
      <c r="J1584" s="50">
        <v>177</v>
      </c>
      <c r="K1584" s="50">
        <v>188</v>
      </c>
      <c r="L1584" s="50">
        <v>198</v>
      </c>
      <c r="M1584" s="50">
        <v>209</v>
      </c>
      <c r="N1584" s="50">
        <v>235.58972475485518</v>
      </c>
      <c r="O1584" s="306">
        <v>358.72885460259982</v>
      </c>
      <c r="P1584" s="50">
        <v>413.09798421236269</v>
      </c>
      <c r="Q1584" s="50">
        <v>416.294524702356</v>
      </c>
      <c r="R1584" s="50">
        <v>439.47221749204112</v>
      </c>
      <c r="S1584" s="50">
        <v>473.75990631803921</v>
      </c>
      <c r="T1584" s="50">
        <v>637.68348855354191</v>
      </c>
      <c r="U1584" s="306">
        <v>356.17914606295534</v>
      </c>
      <c r="V1584" s="50">
        <v>407.24656585397076</v>
      </c>
      <c r="W1584" s="50">
        <v>407.48087624182011</v>
      </c>
      <c r="X1584" s="50">
        <v>427.11038880558084</v>
      </c>
      <c r="Y1584" s="50">
        <v>457.16101858041645</v>
      </c>
      <c r="Z1584" s="50">
        <v>610.96768029943962</v>
      </c>
    </row>
    <row r="1585" spans="1:27" x14ac:dyDescent="0.25">
      <c r="A1585" t="str">
        <f t="shared" si="33"/>
        <v>71. Architecten en ingenieurs; technische testen en toetsen</v>
      </c>
      <c r="B1585">
        <v>71</v>
      </c>
      <c r="C1585" s="3" t="s">
        <v>6</v>
      </c>
      <c r="D1585" s="50">
        <v>2387</v>
      </c>
      <c r="E1585" s="50">
        <v>2483</v>
      </c>
      <c r="F1585" s="50">
        <v>2701</v>
      </c>
      <c r="G1585" s="50">
        <v>2935</v>
      </c>
      <c r="H1585" s="50">
        <v>3126</v>
      </c>
      <c r="I1585" s="50">
        <v>3407</v>
      </c>
      <c r="J1585" s="50">
        <v>3692</v>
      </c>
      <c r="K1585" s="50">
        <v>3915</v>
      </c>
      <c r="L1585" s="50">
        <v>4222</v>
      </c>
      <c r="M1585" s="50">
        <v>4478</v>
      </c>
      <c r="N1585" s="50">
        <v>4765.0963341106481</v>
      </c>
      <c r="O1585" s="306">
        <v>5073.0741798875451</v>
      </c>
      <c r="P1585" s="50">
        <v>5283.8250896290692</v>
      </c>
      <c r="Q1585" s="50">
        <v>5515.8749935366404</v>
      </c>
      <c r="R1585" s="50">
        <v>5735.4448976456551</v>
      </c>
      <c r="S1585" s="50">
        <v>5894.9756323727179</v>
      </c>
      <c r="T1585" s="50">
        <v>6158.1683148196907</v>
      </c>
      <c r="U1585" s="306">
        <v>5037.016694149359</v>
      </c>
      <c r="V1585" s="50">
        <v>5208.981172898425</v>
      </c>
      <c r="W1585" s="50">
        <v>5399.0947327824269</v>
      </c>
      <c r="X1585" s="50">
        <v>5574.1136816021462</v>
      </c>
      <c r="Y1585" s="50">
        <v>5688.4363338106132</v>
      </c>
      <c r="Z1585" s="50">
        <v>5900.1712883192977</v>
      </c>
    </row>
    <row r="1586" spans="1:27" x14ac:dyDescent="0.25">
      <c r="A1586" t="str">
        <f t="shared" si="33"/>
        <v>71. Architecten en ingenieurs; technische testen en toetsen</v>
      </c>
      <c r="B1586">
        <v>71</v>
      </c>
      <c r="C1586" s="41" t="s">
        <v>157</v>
      </c>
      <c r="D1586" s="207">
        <v>1.0470396116472158</v>
      </c>
      <c r="E1586" s="206"/>
      <c r="F1586" s="206"/>
      <c r="G1586" s="206"/>
      <c r="H1586" s="206"/>
      <c r="I1586" s="206"/>
      <c r="J1586" s="206"/>
      <c r="K1586" s="206"/>
      <c r="L1586" s="206"/>
      <c r="M1586" s="206"/>
      <c r="N1586" s="206"/>
      <c r="O1586" s="308"/>
      <c r="P1586" s="206"/>
      <c r="Q1586" s="206"/>
      <c r="R1586" s="206"/>
      <c r="S1586" s="206"/>
      <c r="T1586" s="206"/>
      <c r="U1586" s="308"/>
      <c r="V1586" s="206"/>
      <c r="W1586" s="206"/>
      <c r="X1586" s="206"/>
      <c r="Y1586" s="206"/>
      <c r="Z1586" s="206"/>
      <c r="AA1586" s="8"/>
    </row>
    <row r="1587" spans="1:27" x14ac:dyDescent="0.25">
      <c r="A1587" t="str">
        <f t="shared" si="33"/>
        <v>71. Architecten en ingenieurs; technische testen en toetsen</v>
      </c>
      <c r="B1587">
        <v>71</v>
      </c>
      <c r="C1587" s="41" t="s">
        <v>158</v>
      </c>
      <c r="D1587" s="206"/>
      <c r="E1587" s="207">
        <v>1.9017348059966244E-2</v>
      </c>
      <c r="F1587" s="207">
        <v>1.3141945259478094E-2</v>
      </c>
      <c r="G1587" s="207">
        <v>-2.2925160086950669E-6</v>
      </c>
      <c r="H1587" s="207">
        <v>-2.2778729598601499E-3</v>
      </c>
      <c r="I1587" s="207">
        <v>-4.5453212981230173E-3</v>
      </c>
      <c r="J1587" s="207">
        <v>2.4472070996900408E-3</v>
      </c>
      <c r="K1587" s="207">
        <v>4.0771080044994523E-3</v>
      </c>
      <c r="L1587" s="207">
        <v>4.2486761426485664E-5</v>
      </c>
      <c r="M1587" s="207">
        <v>2.5868490837632763E-4</v>
      </c>
      <c r="N1587" s="207">
        <v>1.1620225774585879E-2</v>
      </c>
      <c r="O1587" s="307">
        <v>4.4290109069418104E-3</v>
      </c>
      <c r="P1587" s="207">
        <v>4.4290109069414774E-3</v>
      </c>
      <c r="Q1587" s="207">
        <v>4.4290109069419215E-3</v>
      </c>
      <c r="R1587" s="207">
        <v>4.4290109069418104E-3</v>
      </c>
      <c r="S1587" s="207">
        <v>4.4290109069419215E-3</v>
      </c>
      <c r="T1587" s="207">
        <v>4.4290109069418104E-3</v>
      </c>
      <c r="U1587" s="307">
        <v>8.1185112514736701E-3</v>
      </c>
      <c r="V1587" s="207">
        <v>8.1185112514735591E-3</v>
      </c>
      <c r="W1587" s="207">
        <v>8.1185112514743363E-3</v>
      </c>
      <c r="X1587" s="207">
        <v>8.1185112514741142E-3</v>
      </c>
      <c r="Y1587" s="207">
        <v>8.1185112514735591E-3</v>
      </c>
      <c r="Z1587" s="207">
        <v>8.1185112514738922E-3</v>
      </c>
    </row>
    <row r="1588" spans="1:27" x14ac:dyDescent="0.25">
      <c r="A1588" t="str">
        <f t="shared" si="33"/>
        <v>71. Architecten en ingenieurs; technische testen en toetsen</v>
      </c>
      <c r="B1588">
        <v>71</v>
      </c>
      <c r="C1588" s="41" t="s">
        <v>159</v>
      </c>
      <c r="D1588" s="208"/>
      <c r="E1588" s="50">
        <v>6.6789420710471905</v>
      </c>
      <c r="F1588" s="50">
        <v>6.602561834640845</v>
      </c>
      <c r="G1588" s="50">
        <v>10.884392950639183</v>
      </c>
      <c r="H1588" s="50">
        <v>10.834330180874451</v>
      </c>
      <c r="I1588" s="50">
        <v>16.666871581486848</v>
      </c>
      <c r="J1588" s="50">
        <v>17.899006814483815</v>
      </c>
      <c r="K1588" s="50">
        <v>16.461209643135543</v>
      </c>
      <c r="L1588" s="50">
        <v>17.317646968908932</v>
      </c>
      <c r="M1588" s="50">
        <v>17.325213904052177</v>
      </c>
      <c r="N1588" s="50">
        <v>23.799279663296197</v>
      </c>
      <c r="O1588" s="306">
        <v>17.250746108768769</v>
      </c>
      <c r="P1588" s="50">
        <v>17.925687060360765</v>
      </c>
      <c r="Q1588" s="50">
        <v>18.885142892078928</v>
      </c>
      <c r="R1588" s="50">
        <v>19.906787662835413</v>
      </c>
      <c r="S1588" s="50">
        <v>20.890067016646906</v>
      </c>
      <c r="T1588" s="50">
        <v>21.892825149905715</v>
      </c>
      <c r="U1588" s="306">
        <v>17.378249390023427</v>
      </c>
      <c r="V1588" s="50">
        <v>17.92982826640625</v>
      </c>
      <c r="W1588" s="50">
        <v>18.75524631515016</v>
      </c>
      <c r="X1588" s="50">
        <v>19.629347277028085</v>
      </c>
      <c r="Y1588" s="50">
        <v>20.452513367885373</v>
      </c>
      <c r="Z1588" s="50">
        <v>21.281921551907811</v>
      </c>
    </row>
    <row r="1589" spans="1:27" x14ac:dyDescent="0.25">
      <c r="A1589" t="str">
        <f t="shared" si="33"/>
        <v>71. Architecten en ingenieurs; technische testen en toetsen</v>
      </c>
      <c r="B1589">
        <v>71</v>
      </c>
      <c r="C1589" s="41" t="s">
        <v>160</v>
      </c>
      <c r="D1589" s="208"/>
      <c r="E1589" s="50">
        <v>407.05773741153234</v>
      </c>
      <c r="F1589" s="50">
        <v>374.27467258332348</v>
      </c>
      <c r="G1589" s="50">
        <v>342.03519641543619</v>
      </c>
      <c r="H1589" s="50">
        <v>353.46990754195537</v>
      </c>
      <c r="I1589" s="50">
        <v>389.94689253442556</v>
      </c>
      <c r="J1589" s="50">
        <v>461.65916858367996</v>
      </c>
      <c r="K1589" s="50">
        <v>468.24994948752965</v>
      </c>
      <c r="L1589" s="50">
        <v>464.78486963505929</v>
      </c>
      <c r="M1589" s="50">
        <v>478.02895251175266</v>
      </c>
      <c r="N1589" s="50">
        <v>537.69118322031238</v>
      </c>
      <c r="O1589" s="306">
        <v>509.79261673004328</v>
      </c>
      <c r="P1589" s="50">
        <v>529.73841569322235</v>
      </c>
      <c r="Q1589" s="50">
        <v>558.09217477149673</v>
      </c>
      <c r="R1589" s="50">
        <v>588.28373621287528</v>
      </c>
      <c r="S1589" s="50">
        <v>617.34152603805785</v>
      </c>
      <c r="T1589" s="50">
        <v>646.97495113620414</v>
      </c>
      <c r="U1589" s="306">
        <v>516.70065657512339</v>
      </c>
      <c r="V1589" s="50">
        <v>533.10053444450114</v>
      </c>
      <c r="W1589" s="50">
        <v>557.642364761414</v>
      </c>
      <c r="X1589" s="50">
        <v>583.6316649940685</v>
      </c>
      <c r="Y1589" s="50">
        <v>608.10653873253057</v>
      </c>
      <c r="Z1589" s="50">
        <v>632.76700617289362</v>
      </c>
    </row>
    <row r="1590" spans="1:27" x14ac:dyDescent="0.25">
      <c r="A1590" t="str">
        <f t="shared" si="33"/>
        <v>71. Architecten en ingenieurs; technische testen en toetsen</v>
      </c>
      <c r="B1590">
        <v>71</v>
      </c>
      <c r="C1590" s="41" t="s">
        <v>161</v>
      </c>
      <c r="D1590" s="208"/>
      <c r="E1590" s="50">
        <v>919.82028140083889</v>
      </c>
      <c r="F1590" s="50">
        <v>892.30531200807161</v>
      </c>
      <c r="G1590" s="50">
        <v>865.2021398706687</v>
      </c>
      <c r="H1590" s="50">
        <v>876.80053236106835</v>
      </c>
      <c r="I1590" s="50">
        <v>937.21581651121414</v>
      </c>
      <c r="J1590" s="50">
        <v>1037.0407848399961</v>
      </c>
      <c r="K1590" s="50">
        <v>1080.6047393545091</v>
      </c>
      <c r="L1590" s="50">
        <v>1107.4125099968562</v>
      </c>
      <c r="M1590" s="50">
        <v>1163.2957762932015</v>
      </c>
      <c r="N1590" s="50">
        <v>1265.591557387892</v>
      </c>
      <c r="O1590" s="306">
        <v>1210.3888777661978</v>
      </c>
      <c r="P1590" s="50">
        <v>1257.7457292209074</v>
      </c>
      <c r="Q1590" s="50">
        <v>1325.0654068799101</v>
      </c>
      <c r="R1590" s="50">
        <v>1396.7485363952803</v>
      </c>
      <c r="S1590" s="50">
        <v>1465.7397780544222</v>
      </c>
      <c r="T1590" s="50">
        <v>1536.097737294753</v>
      </c>
      <c r="U1590" s="306">
        <v>1232.3075711468482</v>
      </c>
      <c r="V1590" s="50">
        <v>1271.4205341499819</v>
      </c>
      <c r="W1590" s="50">
        <v>1329.9516835195136</v>
      </c>
      <c r="X1590" s="50">
        <v>1391.9349828204936</v>
      </c>
      <c r="Y1590" s="50">
        <v>1450.3064437949861</v>
      </c>
      <c r="Z1590" s="50">
        <v>1509.1205373094222</v>
      </c>
    </row>
    <row r="1591" spans="1:27" x14ac:dyDescent="0.25">
      <c r="A1591" t="str">
        <f t="shared" si="33"/>
        <v>71. Architecten en ingenieurs; technische testen en toetsen</v>
      </c>
      <c r="B1591">
        <v>71</v>
      </c>
      <c r="C1591" s="41" t="s">
        <v>162</v>
      </c>
      <c r="D1591" s="208"/>
      <c r="E1591" s="50">
        <v>779.40681803901805</v>
      </c>
      <c r="F1591" s="50">
        <v>751.50661278920995</v>
      </c>
      <c r="G1591" s="50">
        <v>693.71064914050783</v>
      </c>
      <c r="H1591" s="50">
        <v>707.96599689834011</v>
      </c>
      <c r="I1591" s="50">
        <v>717.16161873141277</v>
      </c>
      <c r="J1591" s="50">
        <v>780.74713770471567</v>
      </c>
      <c r="K1591" s="50">
        <v>838.52490773340537</v>
      </c>
      <c r="L1591" s="50">
        <v>858.08945001456834</v>
      </c>
      <c r="M1591" s="50">
        <v>918.36712197843303</v>
      </c>
      <c r="N1591" s="50">
        <v>1033.6964439427654</v>
      </c>
      <c r="O1591" s="306">
        <v>1017.46302297799</v>
      </c>
      <c r="P1591" s="50">
        <v>1031.4634724660848</v>
      </c>
      <c r="Q1591" s="50">
        <v>1045.2696594192068</v>
      </c>
      <c r="R1591" s="50">
        <v>1067.4706647293324</v>
      </c>
      <c r="S1591" s="50">
        <v>1096.0885482433509</v>
      </c>
      <c r="T1591" s="50">
        <v>1144.0588421122036</v>
      </c>
      <c r="U1591" s="306">
        <v>1039.9919768193918</v>
      </c>
      <c r="V1591" s="50">
        <v>1046.8088467278067</v>
      </c>
      <c r="W1591" s="50">
        <v>1053.2805232470275</v>
      </c>
      <c r="X1591" s="50">
        <v>1068.0063514678684</v>
      </c>
      <c r="Y1591" s="50">
        <v>1088.8441053363065</v>
      </c>
      <c r="Z1591" s="50">
        <v>1128.4195545336809</v>
      </c>
    </row>
    <row r="1592" spans="1:27" x14ac:dyDescent="0.25">
      <c r="A1592" t="str">
        <f t="shared" si="33"/>
        <v>71. Architecten en ingenieurs; technische testen en toetsen</v>
      </c>
      <c r="B1592">
        <v>71</v>
      </c>
      <c r="C1592" s="41" t="s">
        <v>163</v>
      </c>
      <c r="D1592" s="208"/>
      <c r="E1592" s="50">
        <v>553.77727840189834</v>
      </c>
      <c r="F1592" s="50">
        <v>555.48113549396612</v>
      </c>
      <c r="G1592" s="50">
        <v>514.98964306854521</v>
      </c>
      <c r="H1592" s="50">
        <v>530.09659809009554</v>
      </c>
      <c r="I1592" s="50">
        <v>533.40656163526285</v>
      </c>
      <c r="J1592" s="50">
        <v>585.00287867193344</v>
      </c>
      <c r="K1592" s="50">
        <v>608.4250892556031</v>
      </c>
      <c r="L1592" s="50">
        <v>603.52492046358225</v>
      </c>
      <c r="M1592" s="50">
        <v>619.80857602991807</v>
      </c>
      <c r="N1592" s="50">
        <v>713.75649554163124</v>
      </c>
      <c r="O1592" s="306">
        <v>696.87648205212361</v>
      </c>
      <c r="P1592" s="50">
        <v>734.16205058587275</v>
      </c>
      <c r="Q1592" s="50">
        <v>778.99891248246274</v>
      </c>
      <c r="R1592" s="50">
        <v>818.4921011736368</v>
      </c>
      <c r="S1592" s="50">
        <v>845.58570254019173</v>
      </c>
      <c r="T1592" s="50">
        <v>868.22675069636591</v>
      </c>
      <c r="U1592" s="306">
        <v>715.44413811568268</v>
      </c>
      <c r="V1592" s="50">
        <v>748.36596951801334</v>
      </c>
      <c r="W1592" s="50">
        <v>788.4263451549416</v>
      </c>
      <c r="X1592" s="50">
        <v>822.50954493840436</v>
      </c>
      <c r="Y1592" s="50">
        <v>843.69652922425632</v>
      </c>
      <c r="Z1592" s="50">
        <v>860.12975452427986</v>
      </c>
    </row>
    <row r="1593" spans="1:27" x14ac:dyDescent="0.25">
      <c r="A1593" t="str">
        <f t="shared" si="33"/>
        <v>71. Architecten en ingenieurs; technische testen en toetsen</v>
      </c>
      <c r="B1593">
        <v>71</v>
      </c>
      <c r="C1593" s="41" t="s">
        <v>164</v>
      </c>
      <c r="D1593" s="208"/>
      <c r="E1593" s="50">
        <v>427.18147246700312</v>
      </c>
      <c r="F1593" s="50">
        <v>393.46339216637426</v>
      </c>
      <c r="G1593" s="50">
        <v>350.66943854209899</v>
      </c>
      <c r="H1593" s="50">
        <v>353.20154569697274</v>
      </c>
      <c r="I1593" s="50">
        <v>362.45620417173808</v>
      </c>
      <c r="J1593" s="50">
        <v>409.18991567360337</v>
      </c>
      <c r="K1593" s="50">
        <v>433.20735164457813</v>
      </c>
      <c r="L1593" s="50">
        <v>442.30340954150802</v>
      </c>
      <c r="M1593" s="50">
        <v>458.2430115248319</v>
      </c>
      <c r="N1593" s="50">
        <v>515.96600528020406</v>
      </c>
      <c r="O1593" s="306">
        <v>503.79156446520199</v>
      </c>
      <c r="P1593" s="50">
        <v>519.71671375980543</v>
      </c>
      <c r="Q1593" s="50">
        <v>527.8503170800567</v>
      </c>
      <c r="R1593" s="50">
        <v>546.62870143582859</v>
      </c>
      <c r="S1593" s="50">
        <v>578.7008776794188</v>
      </c>
      <c r="T1593" s="50">
        <v>594.35728291448186</v>
      </c>
      <c r="U1593" s="306">
        <v>519.95202740346144</v>
      </c>
      <c r="V1593" s="50">
        <v>532.57557604446595</v>
      </c>
      <c r="W1593" s="50">
        <v>537.06583550051982</v>
      </c>
      <c r="X1593" s="50">
        <v>552.21900390332257</v>
      </c>
      <c r="Y1593" s="50">
        <v>580.46392700834633</v>
      </c>
      <c r="Z1593" s="50">
        <v>591.93069440623935</v>
      </c>
    </row>
    <row r="1594" spans="1:27" x14ac:dyDescent="0.25">
      <c r="A1594" t="str">
        <f t="shared" si="33"/>
        <v>71. Architecten en ingenieurs; technische testen en toetsen</v>
      </c>
      <c r="B1594">
        <v>71</v>
      </c>
      <c r="C1594" s="41" t="s">
        <v>165</v>
      </c>
      <c r="D1594" s="208"/>
      <c r="E1594" s="50">
        <v>323.11873266502033</v>
      </c>
      <c r="F1594" s="50">
        <v>314.34305636645104</v>
      </c>
      <c r="G1594" s="50">
        <v>284.53877131212897</v>
      </c>
      <c r="H1594" s="50">
        <v>291.09805670681925</v>
      </c>
      <c r="I1594" s="50">
        <v>294.37745441445446</v>
      </c>
      <c r="J1594" s="50">
        <v>318.95666937695984</v>
      </c>
      <c r="K1594" s="50">
        <v>328.63675328751123</v>
      </c>
      <c r="L1594" s="50">
        <v>320.74916714383886</v>
      </c>
      <c r="M1594" s="50">
        <v>330.16941615941562</v>
      </c>
      <c r="N1594" s="50">
        <v>381.82627303681409</v>
      </c>
      <c r="O1594" s="306">
        <v>375.74265804544007</v>
      </c>
      <c r="P1594" s="50">
        <v>394.65637214580607</v>
      </c>
      <c r="Q1594" s="50">
        <v>417.14165079414346</v>
      </c>
      <c r="R1594" s="50">
        <v>428.52332509147101</v>
      </c>
      <c r="S1594" s="50">
        <v>437.21801367195218</v>
      </c>
      <c r="T1594" s="50">
        <v>453.59270387021564</v>
      </c>
      <c r="U1594" s="306">
        <v>389.48850969776726</v>
      </c>
      <c r="V1594" s="50">
        <v>406.18646119801213</v>
      </c>
      <c r="W1594" s="50">
        <v>426.27715368450112</v>
      </c>
      <c r="X1594" s="50">
        <v>434.79560491021368</v>
      </c>
      <c r="Y1594" s="50">
        <v>440.46449210269697</v>
      </c>
      <c r="Z1594" s="50">
        <v>453.71286571436326</v>
      </c>
    </row>
    <row r="1595" spans="1:27" x14ac:dyDescent="0.25">
      <c r="A1595" t="str">
        <f t="shared" si="33"/>
        <v>71. Architecten en ingenieurs; technische testen en toetsen</v>
      </c>
      <c r="B1595">
        <v>71</v>
      </c>
      <c r="C1595" s="41" t="s">
        <v>166</v>
      </c>
      <c r="D1595" s="206"/>
      <c r="E1595" s="50">
        <v>222.74453614229648</v>
      </c>
      <c r="F1595" s="50">
        <v>222.36825304497688</v>
      </c>
      <c r="G1595" s="50">
        <v>197.4734563161536</v>
      </c>
      <c r="H1595" s="50">
        <v>209.60171470830937</v>
      </c>
      <c r="I1595" s="50">
        <v>215.29887451296887</v>
      </c>
      <c r="J1595" s="50">
        <v>244.53832599351361</v>
      </c>
      <c r="K1595" s="50">
        <v>260.68408119638229</v>
      </c>
      <c r="L1595" s="50">
        <v>255.28992510201275</v>
      </c>
      <c r="M1595" s="50">
        <v>267.82208129005818</v>
      </c>
      <c r="N1595" s="50">
        <v>319.53169959141917</v>
      </c>
      <c r="O1595" s="306">
        <v>296.65343490658984</v>
      </c>
      <c r="P1595" s="50">
        <v>301.09118940927061</v>
      </c>
      <c r="Q1595" s="50">
        <v>305.36031623326807</v>
      </c>
      <c r="R1595" s="50">
        <v>310.46588273403427</v>
      </c>
      <c r="S1595" s="50">
        <v>319.75770346988304</v>
      </c>
      <c r="T1595" s="50">
        <v>337.11135849056063</v>
      </c>
      <c r="U1595" s="306">
        <v>309.03593577547156</v>
      </c>
      <c r="V1595" s="50">
        <v>311.42955635463943</v>
      </c>
      <c r="W1595" s="50">
        <v>313.60036104083582</v>
      </c>
      <c r="X1595" s="50">
        <v>316.57747952989234</v>
      </c>
      <c r="Y1595" s="50">
        <v>323.73475666138489</v>
      </c>
      <c r="Z1595" s="50">
        <v>338.87839031556615</v>
      </c>
    </row>
    <row r="1596" spans="1:27" x14ac:dyDescent="0.25">
      <c r="A1596" t="str">
        <f t="shared" si="33"/>
        <v>71. Architecten en ingenieurs; technische testen en toetsen</v>
      </c>
      <c r="B1596">
        <v>71</v>
      </c>
      <c r="C1596" s="41" t="s">
        <v>167</v>
      </c>
      <c r="D1596" s="206"/>
      <c r="E1596" s="50">
        <v>157.95505918188942</v>
      </c>
      <c r="F1596" s="50">
        <v>156.37543964703724</v>
      </c>
      <c r="G1596" s="50">
        <v>145.25906702105274</v>
      </c>
      <c r="H1596" s="50">
        <v>150.31243158182701</v>
      </c>
      <c r="I1596" s="50">
        <v>157.26360804677532</v>
      </c>
      <c r="J1596" s="50">
        <v>183.5380855865204</v>
      </c>
      <c r="K1596" s="50">
        <v>199.90354260660405</v>
      </c>
      <c r="L1596" s="50">
        <v>198.40498197726615</v>
      </c>
      <c r="M1596" s="50">
        <v>215.04614685644455</v>
      </c>
      <c r="N1596" s="50">
        <v>259.63852483314338</v>
      </c>
      <c r="O1596" s="306">
        <v>252.37478628205199</v>
      </c>
      <c r="P1596" s="50">
        <v>259.84028802441657</v>
      </c>
      <c r="Q1596" s="50">
        <v>266.68161424980815</v>
      </c>
      <c r="R1596" s="50">
        <v>277.47514233098639</v>
      </c>
      <c r="S1596" s="50">
        <v>289.67220953370457</v>
      </c>
      <c r="T1596" s="50">
        <v>290.87968961770662</v>
      </c>
      <c r="U1596" s="306">
        <v>263.15109163794915</v>
      </c>
      <c r="V1596" s="50">
        <v>269.00966164975182</v>
      </c>
      <c r="W1596" s="50">
        <v>274.13004796301561</v>
      </c>
      <c r="X1596" s="50">
        <v>283.19776861619152</v>
      </c>
      <c r="Y1596" s="50">
        <v>293.54504490264679</v>
      </c>
      <c r="Z1596" s="50">
        <v>292.67356483865973</v>
      </c>
    </row>
    <row r="1597" spans="1:27" x14ac:dyDescent="0.25">
      <c r="A1597" t="str">
        <f t="shared" si="33"/>
        <v>71. Architecten en ingenieurs; technische testen en toetsen</v>
      </c>
      <c r="B1597">
        <v>71</v>
      </c>
      <c r="C1597" s="41" t="s">
        <v>168</v>
      </c>
      <c r="D1597" s="206"/>
      <c r="E1597" s="50">
        <v>158.18879464888838</v>
      </c>
      <c r="F1597" s="50">
        <v>153.4992212178945</v>
      </c>
      <c r="G1597" s="50">
        <v>156.71055378167452</v>
      </c>
      <c r="H1597" s="50">
        <v>174.18377310055931</v>
      </c>
      <c r="I1597" s="50">
        <v>184.0288360469491</v>
      </c>
      <c r="J1597" s="50">
        <v>212.99736488403315</v>
      </c>
      <c r="K1597" s="50">
        <v>241.91718870440005</v>
      </c>
      <c r="L1597" s="50">
        <v>260.18218087157334</v>
      </c>
      <c r="M1597" s="50">
        <v>280.57732414321657</v>
      </c>
      <c r="N1597" s="50">
        <v>314.68820025510308</v>
      </c>
      <c r="O1597" s="306">
        <v>327.05347677758141</v>
      </c>
      <c r="P1597" s="50">
        <v>347.06625432234807</v>
      </c>
      <c r="Q1597" s="50">
        <v>362.76227206531723</v>
      </c>
      <c r="R1597" s="50">
        <v>383.89290365406208</v>
      </c>
      <c r="S1597" s="50">
        <v>395.12174483748646</v>
      </c>
      <c r="T1597" s="50">
        <v>417.74292513091484</v>
      </c>
      <c r="U1597" s="306">
        <v>332.98878761746181</v>
      </c>
      <c r="V1597" s="50">
        <v>350.85317109739424</v>
      </c>
      <c r="W1597" s="50">
        <v>364.11394178899883</v>
      </c>
      <c r="X1597" s="50">
        <v>382.58457531624686</v>
      </c>
      <c r="Y1597" s="50">
        <v>390.9763436943831</v>
      </c>
      <c r="Z1597" s="50">
        <v>410.42218757114449</v>
      </c>
    </row>
    <row r="1598" spans="1:27" x14ac:dyDescent="0.25">
      <c r="A1598" t="str">
        <f t="shared" si="33"/>
        <v>71. Architecten en ingenieurs; technische testen en toetsen</v>
      </c>
      <c r="B1598">
        <v>71</v>
      </c>
      <c r="C1598" s="41" t="s">
        <v>169</v>
      </c>
      <c r="D1598" s="206"/>
      <c r="E1598" s="50">
        <v>28.531820992653408</v>
      </c>
      <c r="F1598" s="50">
        <v>33.150714390883472</v>
      </c>
      <c r="G1598" s="50">
        <v>38.792320987696094</v>
      </c>
      <c r="H1598" s="50">
        <v>44.47410394080444</v>
      </c>
      <c r="I1598" s="50">
        <v>40.045812635133764</v>
      </c>
      <c r="J1598" s="50">
        <v>48.575160112511938</v>
      </c>
      <c r="K1598" s="50">
        <v>49.418797259663336</v>
      </c>
      <c r="L1598" s="50">
        <v>51.731513154419275</v>
      </c>
      <c r="M1598" s="50">
        <v>54.525996619133387</v>
      </c>
      <c r="N1598" s="50">
        <v>59.929780694567484</v>
      </c>
      <c r="O1598" s="306">
        <v>65.860084618209754</v>
      </c>
      <c r="P1598" s="50">
        <v>100.28413906296124</v>
      </c>
      <c r="Q1598" s="50">
        <v>115.48325473085983</v>
      </c>
      <c r="R1598" s="50">
        <v>116.37686088187318</v>
      </c>
      <c r="S1598" s="50">
        <v>122.85628102624467</v>
      </c>
      <c r="T1598" s="50">
        <v>132.44154663913525</v>
      </c>
      <c r="U1598" s="306">
        <v>66.729292988860962</v>
      </c>
      <c r="V1598" s="50">
        <v>100.88548054839315</v>
      </c>
      <c r="W1598" s="50">
        <v>115.35000280616904</v>
      </c>
      <c r="X1598" s="50">
        <v>115.41636973510612</v>
      </c>
      <c r="Y1598" s="50">
        <v>120.97630447529333</v>
      </c>
      <c r="Z1598" s="50">
        <v>129.48795446695328</v>
      </c>
    </row>
    <row r="1599" spans="1:27" x14ac:dyDescent="0.25">
      <c r="A1599" t="str">
        <f t="shared" si="33"/>
        <v>71. Architecten en ingenieurs; technische testen en toetsen</v>
      </c>
      <c r="B1599">
        <v>71</v>
      </c>
      <c r="C1599" s="41" t="s">
        <v>26</v>
      </c>
      <c r="D1599" s="208"/>
      <c r="E1599" s="50">
        <v>344.67567482343122</v>
      </c>
      <c r="F1599" s="50">
        <v>343.02537525581522</v>
      </c>
      <c r="G1599" s="50">
        <v>340.76194179042335</v>
      </c>
      <c r="H1599" s="50">
        <v>368.9703086231907</v>
      </c>
      <c r="I1599" s="50">
        <v>381.33825672885814</v>
      </c>
      <c r="J1599" s="50">
        <v>445.11061058306547</v>
      </c>
      <c r="K1599" s="50">
        <v>491.23952857066746</v>
      </c>
      <c r="L1599" s="50">
        <v>510.31867600325882</v>
      </c>
      <c r="M1599" s="50">
        <v>550.14946761879446</v>
      </c>
      <c r="N1599" s="50">
        <v>634.25650578281397</v>
      </c>
      <c r="O1599" s="306">
        <v>645.28834767784315</v>
      </c>
      <c r="P1599" s="50">
        <v>707.19068140972581</v>
      </c>
      <c r="Q1599" s="50">
        <v>744.92714104598519</v>
      </c>
      <c r="R1599" s="50">
        <v>777.74490686692161</v>
      </c>
      <c r="S1599" s="50">
        <v>807.65023539743572</v>
      </c>
      <c r="T1599" s="50">
        <v>841.06416138775671</v>
      </c>
      <c r="U1599" s="306">
        <v>662.86917224427191</v>
      </c>
      <c r="V1599" s="50">
        <v>720.74831329553922</v>
      </c>
      <c r="W1599" s="50">
        <v>753.59399255818346</v>
      </c>
      <c r="X1599" s="50">
        <v>781.19871366754455</v>
      </c>
      <c r="Y1599" s="50">
        <v>805.49769307232327</v>
      </c>
      <c r="Z1599" s="50">
        <v>832.58370687675745</v>
      </c>
    </row>
    <row r="1600" spans="1:27" x14ac:dyDescent="0.25">
      <c r="A1600" t="str">
        <f t="shared" si="33"/>
        <v>71. Architecten en ingenieurs; technische testen en toetsen</v>
      </c>
      <c r="B1600">
        <v>71</v>
      </c>
      <c r="C1600" s="41" t="s">
        <v>19</v>
      </c>
      <c r="D1600" s="208"/>
      <c r="E1600" s="50">
        <v>3984.4614734220859</v>
      </c>
      <c r="F1600" s="50">
        <v>3853.3703715428296</v>
      </c>
      <c r="G1600" s="50">
        <v>3600.2656294066032</v>
      </c>
      <c r="H1600" s="50">
        <v>3702.0389908076254</v>
      </c>
      <c r="I1600" s="50">
        <v>3847.8685508218214</v>
      </c>
      <c r="J1600" s="50">
        <v>4300.1444982419516</v>
      </c>
      <c r="K1600" s="50">
        <v>4526.0336101733219</v>
      </c>
      <c r="L1600" s="50">
        <v>4579.7905748695921</v>
      </c>
      <c r="M1600" s="50">
        <v>4803.2096173104574</v>
      </c>
      <c r="N1600" s="50">
        <v>5426.1154434471482</v>
      </c>
      <c r="O1600" s="306">
        <v>5273.2477507301992</v>
      </c>
      <c r="P1600" s="50">
        <v>5493.6903117510556</v>
      </c>
      <c r="Q1600" s="50">
        <v>5721.5907215986081</v>
      </c>
      <c r="R1600" s="50">
        <v>5954.2646423022152</v>
      </c>
      <c r="S1600" s="50">
        <v>6188.9724521113603</v>
      </c>
      <c r="T1600" s="50">
        <v>6443.3766130524473</v>
      </c>
      <c r="U1600" s="306">
        <v>5403.1682371680408</v>
      </c>
      <c r="V1600" s="50">
        <v>5588.5656199993664</v>
      </c>
      <c r="W1600" s="50">
        <v>5778.593505782087</v>
      </c>
      <c r="X1600" s="50">
        <v>5970.5026935088354</v>
      </c>
      <c r="Y1600" s="50">
        <v>6161.5669993007168</v>
      </c>
      <c r="Z1600" s="50">
        <v>6368.824431405109</v>
      </c>
    </row>
    <row r="1601" spans="1:26" x14ac:dyDescent="0.25">
      <c r="A1601" t="str">
        <f t="shared" si="33"/>
        <v>71. Architecten en ingenieurs; technische testen en toetsen</v>
      </c>
      <c r="B1601">
        <v>71</v>
      </c>
      <c r="C1601" s="41" t="s">
        <v>20</v>
      </c>
      <c r="D1601" s="208"/>
      <c r="E1601" s="207">
        <v>8.6504958605460883E-2</v>
      </c>
      <c r="F1601" s="207">
        <v>8.901957044904385E-2</v>
      </c>
      <c r="G1601" s="207">
        <v>9.4649111167552327E-2</v>
      </c>
      <c r="H1601" s="207">
        <v>9.9666780803596366E-2</v>
      </c>
      <c r="I1601" s="207">
        <v>9.9103763990953525E-2</v>
      </c>
      <c r="J1601" s="207">
        <v>0.10351061708857508</v>
      </c>
      <c r="K1601" s="207">
        <v>0.10853642966028609</v>
      </c>
      <c r="L1601" s="207">
        <v>0.11142838687941314</v>
      </c>
      <c r="M1601" s="207">
        <v>0.11453788434218888</v>
      </c>
      <c r="N1601" s="207">
        <v>0.11688960774853661</v>
      </c>
      <c r="O1601" s="307">
        <v>0.12237019350901701</v>
      </c>
      <c r="P1601" s="207">
        <v>0.12872780249316898</v>
      </c>
      <c r="Q1601" s="207">
        <v>0.13019581044724798</v>
      </c>
      <c r="R1601" s="207">
        <v>0.13061980842124724</v>
      </c>
      <c r="S1601" s="207">
        <v>0.13049827602995823</v>
      </c>
      <c r="T1601" s="207">
        <v>0.13053158489665187</v>
      </c>
      <c r="U1601" s="307">
        <v>0.12268157183861836</v>
      </c>
      <c r="V1601" s="207">
        <v>0.12896839051441986</v>
      </c>
      <c r="W1601" s="207">
        <v>0.13041131752979923</v>
      </c>
      <c r="X1601" s="207">
        <v>0.13084303847930062</v>
      </c>
      <c r="Y1601" s="207">
        <v>0.13072935718523229</v>
      </c>
      <c r="Z1601" s="207">
        <v>0.13072800417785585</v>
      </c>
    </row>
    <row r="1602" spans="1:26" x14ac:dyDescent="0.25">
      <c r="A1602" t="str">
        <f t="shared" si="33"/>
        <v>71. Architecten en ingenieurs; technische testen en toetsen</v>
      </c>
      <c r="B1602">
        <v>71</v>
      </c>
      <c r="C1602" s="41" t="s">
        <v>29</v>
      </c>
      <c r="D1602" s="208"/>
      <c r="E1602" s="50">
        <v>3984.4614734220859</v>
      </c>
      <c r="F1602" s="50">
        <v>3853.3703715428296</v>
      </c>
      <c r="G1602" s="50">
        <v>3600.2656294066032</v>
      </c>
      <c r="H1602" s="50">
        <v>3702.0389908076254</v>
      </c>
      <c r="I1602" s="50">
        <v>3847.8685508218214</v>
      </c>
      <c r="J1602" s="50">
        <v>4300.1444982419516</v>
      </c>
      <c r="K1602" s="50">
        <v>4526.0336101733219</v>
      </c>
      <c r="L1602" s="50">
        <v>4579.7905748695921</v>
      </c>
      <c r="M1602" s="50">
        <v>4803.2096173104574</v>
      </c>
      <c r="N1602" s="50">
        <v>5426.1154434471482</v>
      </c>
      <c r="O1602" s="306">
        <v>5273.2477507301992</v>
      </c>
      <c r="P1602" s="50">
        <v>5493.6903117510556</v>
      </c>
      <c r="Q1602" s="50">
        <v>5721.5907215986081</v>
      </c>
      <c r="R1602" s="50">
        <v>5954.2646423022152</v>
      </c>
      <c r="S1602" s="50">
        <v>6188.9724521113603</v>
      </c>
      <c r="T1602" s="50">
        <v>6443.3766130524473</v>
      </c>
      <c r="U1602" s="306">
        <v>5403.1682371680408</v>
      </c>
      <c r="V1602" s="50">
        <v>5588.5656199993664</v>
      </c>
      <c r="W1602" s="50">
        <v>5778.593505782087</v>
      </c>
      <c r="X1602" s="50">
        <v>5970.5026935088354</v>
      </c>
      <c r="Y1602" s="50">
        <v>6161.5669993007168</v>
      </c>
      <c r="Z1602" s="50">
        <v>6368.824431405109</v>
      </c>
    </row>
    <row r="1603" spans="1:26" x14ac:dyDescent="0.25">
      <c r="A1603" t="str">
        <f t="shared" ref="A1603:A1666" si="34">VLOOKUP(B1603,$AT$3:$AU$70,2)</f>
        <v>72. Speur- en ontwikkelingswerk op wetenschappelijk gebied</v>
      </c>
      <c r="B1603">
        <v>72</v>
      </c>
      <c r="C1603" s="41" t="s">
        <v>25</v>
      </c>
      <c r="D1603" s="50">
        <v>8374</v>
      </c>
      <c r="E1603" s="50">
        <v>8563</v>
      </c>
      <c r="F1603" s="50">
        <v>8336</v>
      </c>
      <c r="G1603" s="50">
        <v>8735</v>
      </c>
      <c r="H1603" s="50">
        <v>9315</v>
      </c>
      <c r="I1603" s="50">
        <v>10315</v>
      </c>
      <c r="J1603" s="50">
        <v>11164</v>
      </c>
      <c r="K1603" s="50">
        <v>11861</v>
      </c>
      <c r="L1603" s="50">
        <v>12439</v>
      </c>
      <c r="M1603" s="50">
        <v>12935</v>
      </c>
      <c r="N1603" s="50">
        <v>13444.557662690593</v>
      </c>
      <c r="O1603" s="306">
        <v>14096.388947908265</v>
      </c>
      <c r="P1603" s="50">
        <v>14779.822910956505</v>
      </c>
      <c r="Q1603" s="50">
        <v>15496.391741634598</v>
      </c>
      <c r="R1603" s="50">
        <v>16247.701914762656</v>
      </c>
      <c r="S1603" s="50">
        <v>17035.437791735632</v>
      </c>
      <c r="T1603" s="50">
        <v>17861.36539669117</v>
      </c>
      <c r="U1603" s="306">
        <v>13966.647783814686</v>
      </c>
      <c r="V1603" s="50">
        <v>14509.012137934333</v>
      </c>
      <c r="W1603" s="50">
        <v>15072.438030740468</v>
      </c>
      <c r="X1603" s="50">
        <v>15657.743341226223</v>
      </c>
      <c r="Y1603" s="50">
        <v>16265.777708934445</v>
      </c>
      <c r="Z1603" s="50">
        <v>16897.423767309541</v>
      </c>
    </row>
    <row r="1604" spans="1:26" x14ac:dyDescent="0.25">
      <c r="A1604" t="str">
        <f t="shared" si="34"/>
        <v>72. Speur- en ontwikkelingswerk op wetenschappelijk gebied</v>
      </c>
      <c r="B1604">
        <v>72</v>
      </c>
      <c r="C1604" s="41" t="s">
        <v>154</v>
      </c>
      <c r="D1604" s="206"/>
      <c r="E1604" s="50">
        <v>189</v>
      </c>
      <c r="F1604" s="50">
        <v>-227</v>
      </c>
      <c r="G1604" s="50">
        <v>399</v>
      </c>
      <c r="H1604" s="50">
        <v>580</v>
      </c>
      <c r="I1604" s="50">
        <v>1000</v>
      </c>
      <c r="J1604" s="50">
        <v>849</v>
      </c>
      <c r="K1604" s="50">
        <v>697</v>
      </c>
      <c r="L1604" s="50">
        <v>578</v>
      </c>
      <c r="M1604" s="50">
        <v>496</v>
      </c>
      <c r="N1604" s="50">
        <v>509.55766269059313</v>
      </c>
      <c r="O1604" s="306">
        <v>651.83128521767139</v>
      </c>
      <c r="P1604" s="50">
        <v>683.43396304824091</v>
      </c>
      <c r="Q1604" s="50">
        <v>716.56883067809213</v>
      </c>
      <c r="R1604" s="50">
        <v>751.31017312805852</v>
      </c>
      <c r="S1604" s="50">
        <v>787.73587697297626</v>
      </c>
      <c r="T1604" s="50">
        <v>825.92760495553739</v>
      </c>
      <c r="U1604" s="306">
        <v>522.09012112409255</v>
      </c>
      <c r="V1604" s="50">
        <v>542.36435411964703</v>
      </c>
      <c r="W1604" s="50">
        <v>563.42589280613538</v>
      </c>
      <c r="X1604" s="50">
        <v>585.3053104857554</v>
      </c>
      <c r="Y1604" s="50">
        <v>608.03436770822191</v>
      </c>
      <c r="Z1604" s="50">
        <v>631.64605837509589</v>
      </c>
    </row>
    <row r="1605" spans="1:26" x14ac:dyDescent="0.25">
      <c r="A1605" t="str">
        <f t="shared" si="34"/>
        <v>72. Speur- en ontwikkelingswerk op wetenschappelijk gebied</v>
      </c>
      <c r="B1605">
        <v>72</v>
      </c>
      <c r="C1605" s="41" t="s">
        <v>155</v>
      </c>
      <c r="D1605" s="206"/>
      <c r="E1605" s="207">
        <v>1.0225698590876522</v>
      </c>
      <c r="F1605" s="207">
        <v>0.97349059908910429</v>
      </c>
      <c r="G1605" s="207">
        <v>1.0478646833013436</v>
      </c>
      <c r="H1605" s="207">
        <v>1.0663995420721237</v>
      </c>
      <c r="I1605" s="207">
        <v>1.1073537305421364</v>
      </c>
      <c r="J1605" s="207">
        <v>1.082307319437712</v>
      </c>
      <c r="K1605" s="207">
        <v>1.0624328197778574</v>
      </c>
      <c r="L1605" s="207">
        <v>1.0487311356546665</v>
      </c>
      <c r="M1605" s="207">
        <v>1.0398745879893883</v>
      </c>
      <c r="N1605" s="207">
        <v>1.0393937118431074</v>
      </c>
      <c r="O1605" s="307">
        <v>1.0484829104513078</v>
      </c>
      <c r="P1605" s="207">
        <v>1.0484829104513078</v>
      </c>
      <c r="Q1605" s="207">
        <v>1.0484829104513078</v>
      </c>
      <c r="R1605" s="207">
        <v>1.048482910451308</v>
      </c>
      <c r="S1605" s="207">
        <v>1.0484829104513076</v>
      </c>
      <c r="T1605" s="207">
        <v>1.0484829104513074</v>
      </c>
      <c r="U1605" s="307">
        <v>1.0388328224864491</v>
      </c>
      <c r="V1605" s="207">
        <v>1.03883282248645</v>
      </c>
      <c r="W1605" s="207">
        <v>1.0388328224864489</v>
      </c>
      <c r="X1605" s="207">
        <v>1.0388328224864496</v>
      </c>
      <c r="Y1605" s="207">
        <v>1.0388328224864494</v>
      </c>
      <c r="Z1605" s="207">
        <v>1.0388328224864494</v>
      </c>
    </row>
    <row r="1606" spans="1:26" x14ac:dyDescent="0.25">
      <c r="A1606" t="str">
        <f t="shared" si="34"/>
        <v>72. Speur- en ontwikkelingswerk op wetenschappelijk gebied</v>
      </c>
      <c r="B1606">
        <v>72</v>
      </c>
      <c r="C1606" s="41" t="s">
        <v>8</v>
      </c>
      <c r="D1606" s="50">
        <v>2</v>
      </c>
      <c r="E1606" s="50">
        <v>4</v>
      </c>
      <c r="F1606" s="50">
        <v>1</v>
      </c>
      <c r="G1606" s="50">
        <v>7</v>
      </c>
      <c r="H1606" s="50">
        <v>11</v>
      </c>
      <c r="I1606" s="50">
        <v>12</v>
      </c>
      <c r="J1606" s="50">
        <v>18</v>
      </c>
      <c r="K1606" s="50">
        <v>6</v>
      </c>
      <c r="L1606" s="50">
        <v>15</v>
      </c>
      <c r="M1606" s="50">
        <v>8</v>
      </c>
      <c r="N1606" s="50">
        <v>10.835775548996185</v>
      </c>
      <c r="O1606" s="306">
        <v>11.392410293725327</v>
      </c>
      <c r="P1606" s="50">
        <v>12.239177621837946</v>
      </c>
      <c r="Q1606" s="50">
        <v>13.101761150686588</v>
      </c>
      <c r="R1606" s="50">
        <v>13.902231933393509</v>
      </c>
      <c r="S1606" s="50">
        <v>14.754107518717888</v>
      </c>
      <c r="T1606" s="50">
        <v>15.338970092325962</v>
      </c>
      <c r="U1606" s="306">
        <v>11.287556165565128</v>
      </c>
      <c r="V1606" s="50">
        <v>12.014919105826312</v>
      </c>
      <c r="W1606" s="50">
        <v>12.743320272855787</v>
      </c>
      <c r="X1606" s="50">
        <v>13.397438026942906</v>
      </c>
      <c r="Y1606" s="50">
        <v>14.087517804186264</v>
      </c>
      <c r="Z1606" s="50">
        <v>14.511157016704539</v>
      </c>
    </row>
    <row r="1607" spans="1:26" x14ac:dyDescent="0.25">
      <c r="A1607" t="str">
        <f t="shared" si="34"/>
        <v>72. Speur- en ontwikkelingswerk op wetenschappelijk gebied</v>
      </c>
      <c r="B1607">
        <v>72</v>
      </c>
      <c r="C1607" s="41" t="s">
        <v>9</v>
      </c>
      <c r="D1607" s="50">
        <v>287</v>
      </c>
      <c r="E1607" s="50">
        <v>237</v>
      </c>
      <c r="F1607" s="50">
        <v>268</v>
      </c>
      <c r="G1607" s="50">
        <v>268</v>
      </c>
      <c r="H1607" s="50">
        <v>278</v>
      </c>
      <c r="I1607" s="50">
        <v>304</v>
      </c>
      <c r="J1607" s="50">
        <v>309</v>
      </c>
      <c r="K1607" s="50">
        <v>337</v>
      </c>
      <c r="L1607" s="50">
        <v>345</v>
      </c>
      <c r="M1607" s="50">
        <v>371</v>
      </c>
      <c r="N1607" s="50">
        <v>387.50797320457787</v>
      </c>
      <c r="O1607" s="306">
        <v>407.4142919327486</v>
      </c>
      <c r="P1607" s="50">
        <v>437.69630447620466</v>
      </c>
      <c r="Q1607" s="50">
        <v>468.54393448407757</v>
      </c>
      <c r="R1607" s="50">
        <v>497.17029437992983</v>
      </c>
      <c r="S1607" s="50">
        <v>527.63498793129202</v>
      </c>
      <c r="T1607" s="50">
        <v>548.55078758746663</v>
      </c>
      <c r="U1607" s="306">
        <v>403.66450858759106</v>
      </c>
      <c r="V1607" s="50">
        <v>429.67639278455056</v>
      </c>
      <c r="W1607" s="50">
        <v>455.72540594831889</v>
      </c>
      <c r="X1607" s="50">
        <v>479.11790277305352</v>
      </c>
      <c r="Y1607" s="50">
        <v>503.79647004494689</v>
      </c>
      <c r="Z1607" s="50">
        <v>518.94661521643388</v>
      </c>
    </row>
    <row r="1608" spans="1:26" x14ac:dyDescent="0.25">
      <c r="A1608" t="str">
        <f t="shared" si="34"/>
        <v>72. Speur- en ontwikkelingswerk op wetenschappelijk gebied</v>
      </c>
      <c r="B1608">
        <v>72</v>
      </c>
      <c r="C1608" s="41" t="s">
        <v>10</v>
      </c>
      <c r="D1608" s="50">
        <v>1022</v>
      </c>
      <c r="E1608" s="50">
        <v>1072</v>
      </c>
      <c r="F1608" s="50">
        <v>1038</v>
      </c>
      <c r="G1608" s="50">
        <v>1087</v>
      </c>
      <c r="H1608" s="50">
        <v>1217</v>
      </c>
      <c r="I1608" s="50">
        <v>1340</v>
      </c>
      <c r="J1608" s="50">
        <v>1495</v>
      </c>
      <c r="K1608" s="50">
        <v>1644</v>
      </c>
      <c r="L1608" s="50">
        <v>1684</v>
      </c>
      <c r="M1608" s="50">
        <v>1768</v>
      </c>
      <c r="N1608" s="50">
        <v>1724.3072828980003</v>
      </c>
      <c r="O1608" s="306">
        <v>1812.8850999550771</v>
      </c>
      <c r="P1608" s="50">
        <v>1947.6319913227123</v>
      </c>
      <c r="Q1608" s="50">
        <v>2084.8957297765196</v>
      </c>
      <c r="R1608" s="50">
        <v>2212.2754077817981</v>
      </c>
      <c r="S1608" s="50">
        <v>2347.8351809845472</v>
      </c>
      <c r="T1608" s="50">
        <v>2440.9049193347755</v>
      </c>
      <c r="U1608" s="306">
        <v>1796.1995626798698</v>
      </c>
      <c r="V1608" s="50">
        <v>1911.9455200902421</v>
      </c>
      <c r="W1608" s="50">
        <v>2027.8566915150395</v>
      </c>
      <c r="X1608" s="50">
        <v>2131.9470726922123</v>
      </c>
      <c r="Y1608" s="50">
        <v>2241.7601248637829</v>
      </c>
      <c r="Z1608" s="50">
        <v>2309.1742362177329</v>
      </c>
    </row>
    <row r="1609" spans="1:26" x14ac:dyDescent="0.25">
      <c r="A1609" t="str">
        <f t="shared" si="34"/>
        <v>72. Speur- en ontwikkelingswerk op wetenschappelijk gebied</v>
      </c>
      <c r="B1609">
        <v>72</v>
      </c>
      <c r="C1609" s="41" t="s">
        <v>11</v>
      </c>
      <c r="D1609" s="50">
        <v>1547</v>
      </c>
      <c r="E1609" s="50">
        <v>1536</v>
      </c>
      <c r="F1609" s="50">
        <v>1459</v>
      </c>
      <c r="G1609" s="50">
        <v>1481</v>
      </c>
      <c r="H1609" s="50">
        <v>1504</v>
      </c>
      <c r="I1609" s="50">
        <v>1767</v>
      </c>
      <c r="J1609" s="50">
        <v>1915</v>
      </c>
      <c r="K1609" s="50">
        <v>2060</v>
      </c>
      <c r="L1609" s="50">
        <v>2193</v>
      </c>
      <c r="M1609" s="50">
        <v>2320</v>
      </c>
      <c r="N1609" s="50">
        <v>2363.1029164276324</v>
      </c>
      <c r="O1609" s="306">
        <v>2337.3066963632714</v>
      </c>
      <c r="P1609" s="50">
        <v>2386.2869678625761</v>
      </c>
      <c r="Q1609" s="50">
        <v>2388.2142381039039</v>
      </c>
      <c r="R1609" s="50">
        <v>2463.6502718388388</v>
      </c>
      <c r="S1609" s="50">
        <v>2549.7927190466689</v>
      </c>
      <c r="T1609" s="50">
        <v>2712.260412184331</v>
      </c>
      <c r="U1609" s="306">
        <v>2315.7944571117519</v>
      </c>
      <c r="V1609" s="50">
        <v>2342.5630191851819</v>
      </c>
      <c r="W1609" s="50">
        <v>2322.876945040121</v>
      </c>
      <c r="X1609" s="50">
        <v>2374.1944455508101</v>
      </c>
      <c r="Y1609" s="50">
        <v>2434.5932331714425</v>
      </c>
      <c r="Z1609" s="50">
        <v>2565.8852240079204</v>
      </c>
    </row>
    <row r="1610" spans="1:26" x14ac:dyDescent="0.25">
      <c r="A1610" t="str">
        <f t="shared" si="34"/>
        <v>72. Speur- en ontwikkelingswerk op wetenschappelijk gebied</v>
      </c>
      <c r="B1610">
        <v>72</v>
      </c>
      <c r="C1610" s="41" t="s">
        <v>12</v>
      </c>
      <c r="D1610" s="50">
        <v>1530</v>
      </c>
      <c r="E1610" s="50">
        <v>1583</v>
      </c>
      <c r="F1610" s="50">
        <v>1518</v>
      </c>
      <c r="G1610" s="50">
        <v>1605</v>
      </c>
      <c r="H1610" s="50">
        <v>1708</v>
      </c>
      <c r="I1610" s="50">
        <v>1787</v>
      </c>
      <c r="J1610" s="50">
        <v>1864</v>
      </c>
      <c r="K1610" s="50">
        <v>1936</v>
      </c>
      <c r="L1610" s="50">
        <v>1998</v>
      </c>
      <c r="M1610" s="50">
        <v>2059</v>
      </c>
      <c r="N1610" s="50">
        <v>2229.3617848927643</v>
      </c>
      <c r="O1610" s="306">
        <v>2400.4150011400379</v>
      </c>
      <c r="P1610" s="50">
        <v>2481.4712513454174</v>
      </c>
      <c r="Q1610" s="50">
        <v>2626.814536559204</v>
      </c>
      <c r="R1610" s="50">
        <v>2673.5985055203228</v>
      </c>
      <c r="S1610" s="50">
        <v>2723.2708731688081</v>
      </c>
      <c r="T1610" s="50">
        <v>2693.5429699739166</v>
      </c>
      <c r="U1610" s="306">
        <v>2378.3219220042074</v>
      </c>
      <c r="V1610" s="50">
        <v>2436.0032405405655</v>
      </c>
      <c r="W1610" s="50">
        <v>2554.9495637853906</v>
      </c>
      <c r="X1610" s="50">
        <v>2576.5194004997693</v>
      </c>
      <c r="Y1610" s="50">
        <v>2600.2336544393911</v>
      </c>
      <c r="Z1610" s="50">
        <v>2548.1779241545696</v>
      </c>
    </row>
    <row r="1611" spans="1:26" x14ac:dyDescent="0.25">
      <c r="A1611" t="str">
        <f t="shared" si="34"/>
        <v>72. Speur- en ontwikkelingswerk op wetenschappelijk gebied</v>
      </c>
      <c r="B1611">
        <v>72</v>
      </c>
      <c r="C1611" s="41" t="s">
        <v>13</v>
      </c>
      <c r="D1611" s="50">
        <v>1317</v>
      </c>
      <c r="E1611" s="50">
        <v>1354</v>
      </c>
      <c r="F1611" s="50">
        <v>1281</v>
      </c>
      <c r="G1611" s="50">
        <v>1347</v>
      </c>
      <c r="H1611" s="50">
        <v>1399</v>
      </c>
      <c r="I1611" s="50">
        <v>1570</v>
      </c>
      <c r="J1611" s="50">
        <v>1683</v>
      </c>
      <c r="K1611" s="50">
        <v>1756</v>
      </c>
      <c r="L1611" s="50">
        <v>1825</v>
      </c>
      <c r="M1611" s="50">
        <v>1901</v>
      </c>
      <c r="N1611" s="50">
        <v>1955.7068542137263</v>
      </c>
      <c r="O1611" s="306">
        <v>2052.20665220923</v>
      </c>
      <c r="P1611" s="50">
        <v>2138.4859752709081</v>
      </c>
      <c r="Q1611" s="50">
        <v>2236.993018980269</v>
      </c>
      <c r="R1611" s="50">
        <v>2372.8186736492871</v>
      </c>
      <c r="S1611" s="50">
        <v>2569.1458346350928</v>
      </c>
      <c r="T1611" s="50">
        <v>2766.2698102054187</v>
      </c>
      <c r="U1611" s="306">
        <v>2033.3184333184117</v>
      </c>
      <c r="V1611" s="50">
        <v>2099.3024854855948</v>
      </c>
      <c r="W1611" s="50">
        <v>2175.7928694581774</v>
      </c>
      <c r="X1611" s="50">
        <v>2286.6609679435455</v>
      </c>
      <c r="Y1611" s="50">
        <v>2453.0719761298037</v>
      </c>
      <c r="Z1611" s="50">
        <v>2616.9798444644671</v>
      </c>
    </row>
    <row r="1612" spans="1:26" x14ac:dyDescent="0.25">
      <c r="A1612" t="str">
        <f t="shared" si="34"/>
        <v>72. Speur- en ontwikkelingswerk op wetenschappelijk gebied</v>
      </c>
      <c r="B1612">
        <v>72</v>
      </c>
      <c r="C1612" s="41" t="s">
        <v>14</v>
      </c>
      <c r="D1612" s="50">
        <v>1061</v>
      </c>
      <c r="E1612" s="50">
        <v>1070</v>
      </c>
      <c r="F1612" s="50">
        <v>1059</v>
      </c>
      <c r="G1612" s="50">
        <v>1095</v>
      </c>
      <c r="H1612" s="50">
        <v>1201</v>
      </c>
      <c r="I1612" s="50">
        <v>1286</v>
      </c>
      <c r="J1612" s="50">
        <v>1410</v>
      </c>
      <c r="K1612" s="50">
        <v>1483</v>
      </c>
      <c r="L1612" s="50">
        <v>1554</v>
      </c>
      <c r="M1612" s="50">
        <v>1546</v>
      </c>
      <c r="N1612" s="50">
        <v>1695.4260366881749</v>
      </c>
      <c r="O1612" s="306">
        <v>1806.6615550908487</v>
      </c>
      <c r="P1612" s="50">
        <v>1939.2278625038123</v>
      </c>
      <c r="Q1612" s="50">
        <v>2062.2454421345392</v>
      </c>
      <c r="R1612" s="50">
        <v>2190.7373961181611</v>
      </c>
      <c r="S1612" s="50">
        <v>2253.7822942507205</v>
      </c>
      <c r="T1612" s="50">
        <v>2364.9899303299412</v>
      </c>
      <c r="U1612" s="306">
        <v>1790.0332984396741</v>
      </c>
      <c r="V1612" s="50">
        <v>1903.6953801679451</v>
      </c>
      <c r="W1612" s="50">
        <v>2005.8260754494263</v>
      </c>
      <c r="X1612" s="50">
        <v>2111.1911122198539</v>
      </c>
      <c r="Y1612" s="50">
        <v>2151.9565420501881</v>
      </c>
      <c r="Z1612" s="50">
        <v>2237.3562250514119</v>
      </c>
    </row>
    <row r="1613" spans="1:26" x14ac:dyDescent="0.25">
      <c r="A1613" t="str">
        <f t="shared" si="34"/>
        <v>72. Speur- en ontwikkelingswerk op wetenschappelijk gebied</v>
      </c>
      <c r="B1613">
        <v>72</v>
      </c>
      <c r="C1613" s="41" t="s">
        <v>15</v>
      </c>
      <c r="D1613" s="50">
        <v>854</v>
      </c>
      <c r="E1613" s="50">
        <v>881</v>
      </c>
      <c r="F1613" s="50">
        <v>831</v>
      </c>
      <c r="G1613" s="50">
        <v>902</v>
      </c>
      <c r="H1613" s="50">
        <v>962</v>
      </c>
      <c r="I1613" s="50">
        <v>1054</v>
      </c>
      <c r="J1613" s="50">
        <v>1116</v>
      </c>
      <c r="K1613" s="50">
        <v>1200</v>
      </c>
      <c r="L1613" s="50">
        <v>1256</v>
      </c>
      <c r="M1613" s="50">
        <v>1323</v>
      </c>
      <c r="N1613" s="50">
        <v>1336.3460206058057</v>
      </c>
      <c r="O1613" s="306">
        <v>1418.553137810733</v>
      </c>
      <c r="P1613" s="50">
        <v>1479.7934080083207</v>
      </c>
      <c r="Q1613" s="50">
        <v>1564.0048098153479</v>
      </c>
      <c r="R1613" s="50">
        <v>1662.3245359374412</v>
      </c>
      <c r="S1613" s="50">
        <v>1821.6541271174417</v>
      </c>
      <c r="T1613" s="50">
        <v>1939.2007015662748</v>
      </c>
      <c r="U1613" s="306">
        <v>1405.4969759732385</v>
      </c>
      <c r="V1613" s="50">
        <v>1452.6791456013752</v>
      </c>
      <c r="W1613" s="50">
        <v>1521.2164204901087</v>
      </c>
      <c r="X1613" s="50">
        <v>1601.9650698959576</v>
      </c>
      <c r="Y1613" s="50">
        <v>1739.3519002270641</v>
      </c>
      <c r="Z1613" s="50">
        <v>1834.545976552246</v>
      </c>
    </row>
    <row r="1614" spans="1:26" x14ac:dyDescent="0.25">
      <c r="A1614" t="str">
        <f t="shared" si="34"/>
        <v>72. Speur- en ontwikkelingswerk op wetenschappelijk gebied</v>
      </c>
      <c r="B1614">
        <v>72</v>
      </c>
      <c r="C1614" s="3" t="s">
        <v>16</v>
      </c>
      <c r="D1614" s="50">
        <v>530</v>
      </c>
      <c r="E1614" s="50">
        <v>592</v>
      </c>
      <c r="F1614" s="50">
        <v>638</v>
      </c>
      <c r="G1614" s="50">
        <v>676</v>
      </c>
      <c r="H1614" s="50">
        <v>720</v>
      </c>
      <c r="I1614" s="50">
        <v>796</v>
      </c>
      <c r="J1614" s="50">
        <v>860</v>
      </c>
      <c r="K1614" s="50">
        <v>906</v>
      </c>
      <c r="L1614" s="50">
        <v>1003</v>
      </c>
      <c r="M1614" s="50">
        <v>1022</v>
      </c>
      <c r="N1614" s="50">
        <v>1085.0560979305124</v>
      </c>
      <c r="O1614" s="306">
        <v>1106.7150561547994</v>
      </c>
      <c r="P1614" s="50">
        <v>1175.6632462370815</v>
      </c>
      <c r="Q1614" s="50">
        <v>1208.2033461478725</v>
      </c>
      <c r="R1614" s="50">
        <v>1295.0866049476608</v>
      </c>
      <c r="S1614" s="50">
        <v>1307.8858791910052</v>
      </c>
      <c r="T1614" s="50">
        <v>1387.9712891545626</v>
      </c>
      <c r="U1614" s="306">
        <v>1096.5290077819841</v>
      </c>
      <c r="V1614" s="50">
        <v>1154.1215623857001</v>
      </c>
      <c r="W1614" s="50">
        <v>1175.1490519189849</v>
      </c>
      <c r="X1614" s="50">
        <v>1248.0616502759576</v>
      </c>
      <c r="Y1614" s="50">
        <v>1248.795671684803</v>
      </c>
      <c r="Z1614" s="50">
        <v>1313.0652964553467</v>
      </c>
    </row>
    <row r="1615" spans="1:26" x14ac:dyDescent="0.25">
      <c r="A1615" t="str">
        <f t="shared" si="34"/>
        <v>72. Speur- en ontwikkelingswerk op wetenschappelijk gebied</v>
      </c>
      <c r="B1615">
        <v>72</v>
      </c>
      <c r="C1615" s="3" t="s">
        <v>17</v>
      </c>
      <c r="D1615" s="50">
        <v>212</v>
      </c>
      <c r="E1615" s="50">
        <v>217</v>
      </c>
      <c r="F1615" s="50">
        <v>226</v>
      </c>
      <c r="G1615" s="50">
        <v>250</v>
      </c>
      <c r="H1615" s="50">
        <v>298</v>
      </c>
      <c r="I1615" s="50">
        <v>376</v>
      </c>
      <c r="J1615" s="50">
        <v>472</v>
      </c>
      <c r="K1615" s="50">
        <v>506</v>
      </c>
      <c r="L1615" s="50">
        <v>531</v>
      </c>
      <c r="M1615" s="50">
        <v>567</v>
      </c>
      <c r="N1615" s="50">
        <v>602.58976396489402</v>
      </c>
      <c r="O1615" s="306">
        <v>624.99446905217962</v>
      </c>
      <c r="P1615" s="50">
        <v>646.71806393746169</v>
      </c>
      <c r="Q1615" s="50">
        <v>711.78364264650531</v>
      </c>
      <c r="R1615" s="50">
        <v>715.13472804579385</v>
      </c>
      <c r="S1615" s="50">
        <v>759.78835185122853</v>
      </c>
      <c r="T1615" s="50">
        <v>769.78161190363153</v>
      </c>
      <c r="U1615" s="306">
        <v>619.24210862380835</v>
      </c>
      <c r="V1615" s="50">
        <v>634.86824544657316</v>
      </c>
      <c r="W1615" s="50">
        <v>692.31050840435967</v>
      </c>
      <c r="X1615" s="50">
        <v>689.16798725638273</v>
      </c>
      <c r="Y1615" s="50">
        <v>725.46115856472034</v>
      </c>
      <c r="Z1615" s="50">
        <v>728.23806107386861</v>
      </c>
    </row>
    <row r="1616" spans="1:26" x14ac:dyDescent="0.25">
      <c r="A1616" t="str">
        <f t="shared" si="34"/>
        <v>72. Speur- en ontwikkelingswerk op wetenschappelijk gebied</v>
      </c>
      <c r="B1616">
        <v>72</v>
      </c>
      <c r="C1616" s="3" t="s">
        <v>156</v>
      </c>
      <c r="D1616" s="50">
        <v>12</v>
      </c>
      <c r="E1616" s="50">
        <v>17</v>
      </c>
      <c r="F1616" s="50">
        <v>17</v>
      </c>
      <c r="G1616" s="50">
        <v>17</v>
      </c>
      <c r="H1616" s="50">
        <v>17</v>
      </c>
      <c r="I1616" s="50">
        <v>23</v>
      </c>
      <c r="J1616" s="50">
        <v>22</v>
      </c>
      <c r="K1616" s="50">
        <v>27</v>
      </c>
      <c r="L1616" s="50">
        <v>35</v>
      </c>
      <c r="M1616" s="50">
        <v>50</v>
      </c>
      <c r="N1616" s="50">
        <v>54.317156315513301</v>
      </c>
      <c r="O1616" s="306">
        <v>117.84457790561387</v>
      </c>
      <c r="P1616" s="50">
        <v>134.60866237017532</v>
      </c>
      <c r="Q1616" s="50">
        <v>131.59128183566983</v>
      </c>
      <c r="R1616" s="50">
        <v>151.00326461003229</v>
      </c>
      <c r="S1616" s="50">
        <v>159.89343604011131</v>
      </c>
      <c r="T1616" s="50">
        <v>222.55399435853744</v>
      </c>
      <c r="U1616" s="306">
        <v>116.75995312858123</v>
      </c>
      <c r="V1616" s="50">
        <v>132.14222714077042</v>
      </c>
      <c r="W1616" s="50">
        <v>127.99117845769072</v>
      </c>
      <c r="X1616" s="50">
        <v>145.52029409173787</v>
      </c>
      <c r="Y1616" s="50">
        <v>152.66945995411368</v>
      </c>
      <c r="Z1616" s="50">
        <v>210.54320709884109</v>
      </c>
    </row>
    <row r="1617" spans="1:26" x14ac:dyDescent="0.25">
      <c r="A1617" t="str">
        <f t="shared" si="34"/>
        <v>72. Speur- en ontwikkelingswerk op wetenschappelijk gebied</v>
      </c>
      <c r="B1617">
        <v>72</v>
      </c>
      <c r="C1617" s="3" t="s">
        <v>6</v>
      </c>
      <c r="D1617" s="50">
        <v>754</v>
      </c>
      <c r="E1617" s="50">
        <v>826</v>
      </c>
      <c r="F1617" s="50">
        <v>881</v>
      </c>
      <c r="G1617" s="50">
        <v>943</v>
      </c>
      <c r="H1617" s="50">
        <v>1035</v>
      </c>
      <c r="I1617" s="50">
        <v>1195</v>
      </c>
      <c r="J1617" s="50">
        <v>1354</v>
      </c>
      <c r="K1617" s="50">
        <v>1439</v>
      </c>
      <c r="L1617" s="50">
        <v>1569</v>
      </c>
      <c r="M1617" s="50">
        <v>1639</v>
      </c>
      <c r="N1617" s="50">
        <v>1741.9630182109197</v>
      </c>
      <c r="O1617" s="306">
        <v>1849.5541031125929</v>
      </c>
      <c r="P1617" s="50">
        <v>1956.9899725447185</v>
      </c>
      <c r="Q1617" s="50">
        <v>2051.5782706300474</v>
      </c>
      <c r="R1617" s="50">
        <v>2161.2245976034869</v>
      </c>
      <c r="S1617" s="50">
        <v>2227.567667082345</v>
      </c>
      <c r="T1617" s="50">
        <v>2380.3068954167311</v>
      </c>
      <c r="U1617" s="306">
        <v>1832.5310695343735</v>
      </c>
      <c r="V1617" s="50">
        <v>1921.1320349730438</v>
      </c>
      <c r="W1617" s="50">
        <v>1995.4507387810354</v>
      </c>
      <c r="X1617" s="50">
        <v>2082.7499316240783</v>
      </c>
      <c r="Y1617" s="50">
        <v>2126.9262902036371</v>
      </c>
      <c r="Z1617" s="50">
        <v>2251.8465646280565</v>
      </c>
    </row>
    <row r="1618" spans="1:26" x14ac:dyDescent="0.25">
      <c r="A1618" t="str">
        <f t="shared" si="34"/>
        <v>72. Speur- en ontwikkelingswerk op wetenschappelijk gebied</v>
      </c>
      <c r="B1618">
        <v>72</v>
      </c>
      <c r="C1618" s="3" t="s">
        <v>157</v>
      </c>
      <c r="D1618" s="207">
        <v>1.0649948312536039</v>
      </c>
      <c r="E1618" s="206"/>
      <c r="F1618" s="206"/>
      <c r="G1618" s="206"/>
      <c r="H1618" s="206"/>
      <c r="I1618" s="206"/>
      <c r="J1618" s="206"/>
      <c r="K1618" s="206"/>
      <c r="L1618" s="206"/>
      <c r="M1618" s="206"/>
      <c r="N1618" s="206"/>
      <c r="O1618" s="308"/>
      <c r="P1618" s="206"/>
      <c r="Q1618" s="206"/>
      <c r="R1618" s="206"/>
      <c r="S1618" s="206"/>
      <c r="T1618" s="206"/>
      <c r="U1618" s="308"/>
      <c r="V1618" s="206"/>
      <c r="W1618" s="206"/>
      <c r="X1618" s="206"/>
      <c r="Y1618" s="206"/>
      <c r="Z1618" s="206"/>
    </row>
    <row r="1619" spans="1:26" x14ac:dyDescent="0.25">
      <c r="A1619" t="str">
        <f t="shared" si="34"/>
        <v>72. Speur- en ontwikkelingswerk op wetenschappelijk gebied</v>
      </c>
      <c r="B1619">
        <v>72</v>
      </c>
      <c r="C1619" s="3" t="s">
        <v>158</v>
      </c>
      <c r="D1619" s="206"/>
      <c r="E1619" s="207">
        <v>2.1212486082975879E-2</v>
      </c>
      <c r="F1619" s="207">
        <v>4.5752116082249827E-2</v>
      </c>
      <c r="G1619" s="207">
        <v>8.5650739761301553E-3</v>
      </c>
      <c r="H1619" s="207">
        <v>-7.0235540925989159E-4</v>
      </c>
      <c r="I1619" s="207">
        <v>-2.1179449644266213E-2</v>
      </c>
      <c r="J1619" s="207">
        <v>-8.6562440920540107E-3</v>
      </c>
      <c r="K1619" s="207">
        <v>1.2810057378732642E-3</v>
      </c>
      <c r="L1619" s="207">
        <v>8.1318477994687388E-3</v>
      </c>
      <c r="M1619" s="207">
        <v>1.2560121632107846E-2</v>
      </c>
      <c r="N1619" s="207">
        <v>1.2800559705248293E-2</v>
      </c>
      <c r="O1619" s="307">
        <v>8.2559604011480658E-3</v>
      </c>
      <c r="P1619" s="207">
        <v>8.2559604011480658E-3</v>
      </c>
      <c r="Q1619" s="207">
        <v>8.2559604011480658E-3</v>
      </c>
      <c r="R1619" s="207">
        <v>8.2559604011479548E-3</v>
      </c>
      <c r="S1619" s="207">
        <v>8.2559604011481769E-3</v>
      </c>
      <c r="T1619" s="207">
        <v>8.2559604011482879E-3</v>
      </c>
      <c r="U1619" s="307">
        <v>1.3081004383577399E-2</v>
      </c>
      <c r="V1619" s="207">
        <v>1.3081004383576955E-2</v>
      </c>
      <c r="W1619" s="207">
        <v>1.308100438357751E-2</v>
      </c>
      <c r="X1619" s="207">
        <v>1.3081004383577177E-2</v>
      </c>
      <c r="Y1619" s="207">
        <v>1.3081004383577288E-2</v>
      </c>
      <c r="Z1619" s="207">
        <v>1.3081004383577288E-2</v>
      </c>
    </row>
    <row r="1620" spans="1:26" x14ac:dyDescent="0.25">
      <c r="A1620" t="str">
        <f t="shared" si="34"/>
        <v>72. Speur- en ontwikkelingswerk op wetenschappelijk gebied</v>
      </c>
      <c r="B1620">
        <v>72</v>
      </c>
      <c r="C1620" s="3" t="s">
        <v>159</v>
      </c>
      <c r="D1620" s="208"/>
      <c r="E1620" s="50">
        <v>1.142933388698709</v>
      </c>
      <c r="F1620" s="50">
        <v>2.3840252973945137</v>
      </c>
      <c r="G1620" s="50">
        <v>0.55881928224250876</v>
      </c>
      <c r="H1620" s="50">
        <v>3.8468629699998309</v>
      </c>
      <c r="I1620" s="50">
        <v>5.819822344843236</v>
      </c>
      <c r="J1620" s="50">
        <v>6.4991755700918947</v>
      </c>
      <c r="K1620" s="50">
        <v>9.9276338520765339</v>
      </c>
      <c r="L1620" s="50">
        <v>3.3503163363950841</v>
      </c>
      <c r="M1620" s="50">
        <v>8.4422149484772966</v>
      </c>
      <c r="N1620" s="50">
        <v>4.5044381437730152</v>
      </c>
      <c r="O1620" s="306">
        <v>6.0518908295133214</v>
      </c>
      <c r="P1620" s="50">
        <v>6.3627769946781996</v>
      </c>
      <c r="Q1620" s="50">
        <v>6.8357051579245294</v>
      </c>
      <c r="R1620" s="50">
        <v>7.3174668301116137</v>
      </c>
      <c r="S1620" s="50">
        <v>7.7645379019746859</v>
      </c>
      <c r="T1620" s="50">
        <v>8.2403190788179543</v>
      </c>
      <c r="U1620" s="306">
        <v>6.1041739231209595</v>
      </c>
      <c r="V1620" s="50">
        <v>6.3586778528269488</v>
      </c>
      <c r="W1620" s="50">
        <v>6.7684270094526857</v>
      </c>
      <c r="X1620" s="50">
        <v>7.1787610357757075</v>
      </c>
      <c r="Y1620" s="50">
        <v>7.5472485998724874</v>
      </c>
      <c r="Z1620" s="50">
        <v>7.9359948379313092</v>
      </c>
    </row>
    <row r="1621" spans="1:26" x14ac:dyDescent="0.25">
      <c r="A1621" t="str">
        <f t="shared" si="34"/>
        <v>72. Speur- en ontwikkelingswerk op wetenschappelijk gebied</v>
      </c>
      <c r="B1621">
        <v>72</v>
      </c>
      <c r="C1621" s="3" t="s">
        <v>160</v>
      </c>
      <c r="D1621" s="208"/>
      <c r="E1621" s="50">
        <v>74.774128858631329</v>
      </c>
      <c r="F1621" s="50">
        <v>67.56316945092766</v>
      </c>
      <c r="G1621" s="50">
        <v>66.434418761334655</v>
      </c>
      <c r="H1621" s="50">
        <v>63.950747686050128</v>
      </c>
      <c r="I1621" s="50">
        <v>60.644337417302332</v>
      </c>
      <c r="J1621" s="50">
        <v>70.123164469382971</v>
      </c>
      <c r="K1621" s="50">
        <v>74.347116187708508</v>
      </c>
      <c r="L1621" s="50">
        <v>83.392805474620999</v>
      </c>
      <c r="M1621" s="50">
        <v>86.9002111154185</v>
      </c>
      <c r="N1621" s="50">
        <v>93.538415057947461</v>
      </c>
      <c r="O1621" s="306">
        <v>95.939421119206642</v>
      </c>
      <c r="P1621" s="50">
        <v>100.86783763565049</v>
      </c>
      <c r="Q1621" s="50">
        <v>108.36507370467444</v>
      </c>
      <c r="R1621" s="50">
        <v>116.00234563325063</v>
      </c>
      <c r="S1621" s="50">
        <v>123.08967437760209</v>
      </c>
      <c r="T1621" s="50">
        <v>130.63213870348764</v>
      </c>
      <c r="U1621" s="306">
        <v>97.809164133460797</v>
      </c>
      <c r="V1621" s="50">
        <v>101.88716337573926</v>
      </c>
      <c r="W1621" s="50">
        <v>108.45270738197293</v>
      </c>
      <c r="X1621" s="50">
        <v>115.02762294559298</v>
      </c>
      <c r="Y1621" s="50">
        <v>120.93201903453239</v>
      </c>
      <c r="Z1621" s="50">
        <v>127.16102644543528</v>
      </c>
    </row>
    <row r="1622" spans="1:26" x14ac:dyDescent="0.25">
      <c r="A1622" t="str">
        <f t="shared" si="34"/>
        <v>72. Speur- en ontwikkelingswerk op wetenschappelijk gebied</v>
      </c>
      <c r="B1622">
        <v>72</v>
      </c>
      <c r="C1622" s="3" t="s">
        <v>161</v>
      </c>
      <c r="D1622" s="208"/>
      <c r="E1622" s="50">
        <v>206.16394654561248</v>
      </c>
      <c r="F1622" s="50">
        <v>242.55672865951186</v>
      </c>
      <c r="G1622" s="50">
        <v>196.26354838020347</v>
      </c>
      <c r="H1622" s="50">
        <v>195.45470222463322</v>
      </c>
      <c r="I1622" s="50">
        <v>193.90952590880192</v>
      </c>
      <c r="J1622" s="50">
        <v>230.28870819082269</v>
      </c>
      <c r="K1622" s="50">
        <v>271.78276964893524</v>
      </c>
      <c r="L1622" s="50">
        <v>310.13293371571751</v>
      </c>
      <c r="M1622" s="50">
        <v>325.13596032228361</v>
      </c>
      <c r="N1622" s="50">
        <v>341.77923812958159</v>
      </c>
      <c r="O1622" s="306">
        <v>325.49653640928557</v>
      </c>
      <c r="P1622" s="50">
        <v>342.21732216524259</v>
      </c>
      <c r="Q1622" s="50">
        <v>367.65341865865281</v>
      </c>
      <c r="R1622" s="50">
        <v>393.564618990773</v>
      </c>
      <c r="S1622" s="50">
        <v>417.6100106740729</v>
      </c>
      <c r="T1622" s="50">
        <v>443.19955442393461</v>
      </c>
      <c r="U1622" s="306">
        <v>333.81639488849163</v>
      </c>
      <c r="V1622" s="50">
        <v>347.73434437181277</v>
      </c>
      <c r="W1622" s="50">
        <v>370.14212435909639</v>
      </c>
      <c r="X1622" s="50">
        <v>392.58188886980253</v>
      </c>
      <c r="Y1622" s="50">
        <v>412.73321348100205</v>
      </c>
      <c r="Z1622" s="50">
        <v>433.99241568422326</v>
      </c>
    </row>
    <row r="1623" spans="1:26" x14ac:dyDescent="0.25">
      <c r="A1623" t="str">
        <f t="shared" si="34"/>
        <v>72. Speur- en ontwikkelingswerk op wetenschappelijk gebied</v>
      </c>
      <c r="B1623">
        <v>72</v>
      </c>
      <c r="C1623" s="3" t="s">
        <v>162</v>
      </c>
      <c r="D1623" s="208"/>
      <c r="E1623" s="50">
        <v>264.31551352194828</v>
      </c>
      <c r="F1623" s="50">
        <v>300.12896008852442</v>
      </c>
      <c r="G1623" s="50">
        <v>230.82753835959141</v>
      </c>
      <c r="H1623" s="50">
        <v>220.58308259809539</v>
      </c>
      <c r="I1623" s="50">
        <v>193.21119856733338</v>
      </c>
      <c r="J1623" s="50">
        <v>249.12596954884279</v>
      </c>
      <c r="K1623" s="50">
        <v>289.0220415092196</v>
      </c>
      <c r="L1623" s="50">
        <v>325.01895162286178</v>
      </c>
      <c r="M1623" s="50">
        <v>355.71438942222801</v>
      </c>
      <c r="N1623" s="50">
        <v>376.87217267239856</v>
      </c>
      <c r="O1623" s="306">
        <v>373.13466583848714</v>
      </c>
      <c r="P1623" s="50">
        <v>369.06143488155425</v>
      </c>
      <c r="Q1623" s="50">
        <v>376.79543457810587</v>
      </c>
      <c r="R1623" s="50">
        <v>377.09975113261493</v>
      </c>
      <c r="S1623" s="50">
        <v>389.01112369459327</v>
      </c>
      <c r="T1623" s="50">
        <v>402.61304218487851</v>
      </c>
      <c r="U1623" s="306">
        <v>384.5367413452575</v>
      </c>
      <c r="V1623" s="50">
        <v>376.83845590160155</v>
      </c>
      <c r="W1623" s="50">
        <v>381.19437944545592</v>
      </c>
      <c r="X1623" s="50">
        <v>377.99095620518989</v>
      </c>
      <c r="Y1623" s="50">
        <v>386.34161426717401</v>
      </c>
      <c r="Z1623" s="50">
        <v>396.17002792253567</v>
      </c>
    </row>
    <row r="1624" spans="1:26" x14ac:dyDescent="0.25">
      <c r="A1624" t="str">
        <f t="shared" si="34"/>
        <v>72. Speur- en ontwikkelingswerk op wetenschappelijk gebied</v>
      </c>
      <c r="B1624">
        <v>72</v>
      </c>
      <c r="C1624" s="3" t="s">
        <v>163</v>
      </c>
      <c r="D1624" s="208"/>
      <c r="E1624" s="50">
        <v>200.23495117575808</v>
      </c>
      <c r="F1624" s="50">
        <v>246.01742887135069</v>
      </c>
      <c r="G1624" s="50">
        <v>179.46570939226621</v>
      </c>
      <c r="H1624" s="50">
        <v>174.87706936384507</v>
      </c>
      <c r="I1624" s="50">
        <v>151.12483299891286</v>
      </c>
      <c r="J1624" s="50">
        <v>180.4937672498227</v>
      </c>
      <c r="K1624" s="50">
        <v>206.7940925266719</v>
      </c>
      <c r="L1624" s="50">
        <v>228.04507740487372</v>
      </c>
      <c r="M1624" s="50">
        <v>244.1958650096262</v>
      </c>
      <c r="N1624" s="50">
        <v>252.1463563143281</v>
      </c>
      <c r="O1624" s="306">
        <v>262.87740511400602</v>
      </c>
      <c r="P1624" s="50">
        <v>283.04731469449661</v>
      </c>
      <c r="Q1624" s="50">
        <v>292.60514279877924</v>
      </c>
      <c r="R1624" s="50">
        <v>309.74344037194874</v>
      </c>
      <c r="S1624" s="50">
        <v>315.26001845486678</v>
      </c>
      <c r="T1624" s="50">
        <v>321.11718493264033</v>
      </c>
      <c r="U1624" s="306">
        <v>273.63417377886077</v>
      </c>
      <c r="V1624" s="50">
        <v>291.91769524257592</v>
      </c>
      <c r="W1624" s="50">
        <v>298.9975600034827</v>
      </c>
      <c r="X1624" s="50">
        <v>313.59715487663823</v>
      </c>
      <c r="Y1624" s="50">
        <v>316.2446589685631</v>
      </c>
      <c r="Z1624" s="50">
        <v>319.15537105106279</v>
      </c>
    </row>
    <row r="1625" spans="1:26" x14ac:dyDescent="0.25">
      <c r="A1625" t="str">
        <f t="shared" si="34"/>
        <v>72. Speur- en ontwikkelingswerk op wetenschappelijk gebied</v>
      </c>
      <c r="B1625">
        <v>72</v>
      </c>
      <c r="C1625" s="3" t="s">
        <v>164</v>
      </c>
      <c r="D1625" s="208"/>
      <c r="E1625" s="50">
        <v>132.48516772799641</v>
      </c>
      <c r="F1625" s="50">
        <v>169.43388536959182</v>
      </c>
      <c r="G1625" s="50">
        <v>112.66237037553717</v>
      </c>
      <c r="H1625" s="50">
        <v>105.98376160761308</v>
      </c>
      <c r="I1625" s="50">
        <v>81.427736322650574</v>
      </c>
      <c r="J1625" s="50">
        <v>111.04209463731726</v>
      </c>
      <c r="K1625" s="50">
        <v>135.75868781701917</v>
      </c>
      <c r="L1625" s="50">
        <v>153.67728947815669</v>
      </c>
      <c r="M1625" s="50">
        <v>167.79746153137501</v>
      </c>
      <c r="N1625" s="50">
        <v>175.24226421328322</v>
      </c>
      <c r="O1625" s="306">
        <v>171.39747067298421</v>
      </c>
      <c r="P1625" s="50">
        <v>179.85467951348446</v>
      </c>
      <c r="Q1625" s="50">
        <v>187.41616947415358</v>
      </c>
      <c r="R1625" s="50">
        <v>196.04929263311755</v>
      </c>
      <c r="S1625" s="50">
        <v>207.9530059184772</v>
      </c>
      <c r="T1625" s="50">
        <v>225.15905024197789</v>
      </c>
      <c r="U1625" s="306">
        <v>180.83384226130394</v>
      </c>
      <c r="V1625" s="50">
        <v>188.01017342935529</v>
      </c>
      <c r="W1625" s="50">
        <v>194.11136883891041</v>
      </c>
      <c r="X1625" s="50">
        <v>201.18402903846993</v>
      </c>
      <c r="Y1625" s="50">
        <v>211.43541420394996</v>
      </c>
      <c r="Z1625" s="50">
        <v>226.82255770148444</v>
      </c>
    </row>
    <row r="1626" spans="1:26" x14ac:dyDescent="0.25">
      <c r="A1626" t="str">
        <f t="shared" si="34"/>
        <v>72. Speur- en ontwikkelingswerk op wetenschappelijk gebied</v>
      </c>
      <c r="B1626">
        <v>72</v>
      </c>
      <c r="C1626" s="3" t="s">
        <v>165</v>
      </c>
      <c r="D1626" s="208"/>
      <c r="E1626" s="50">
        <v>94.945365596019954</v>
      </c>
      <c r="F1626" s="50">
        <v>122.0081497992621</v>
      </c>
      <c r="G1626" s="50">
        <v>81.372782818421669</v>
      </c>
      <c r="H1626" s="50">
        <v>73.991161221649193</v>
      </c>
      <c r="I1626" s="50">
        <v>56.560785739009177</v>
      </c>
      <c r="J1626" s="50">
        <v>76.668681191407003</v>
      </c>
      <c r="K1626" s="50">
        <v>98.072829009718362</v>
      </c>
      <c r="L1626" s="50">
        <v>113.31015723224844</v>
      </c>
      <c r="M1626" s="50">
        <v>125.61652360396843</v>
      </c>
      <c r="N1626" s="50">
        <v>125.34156635485583</v>
      </c>
      <c r="O1626" s="306">
        <v>129.75121321228525</v>
      </c>
      <c r="P1626" s="50">
        <v>138.2640844037868</v>
      </c>
      <c r="Q1626" s="50">
        <v>148.40940413209788</v>
      </c>
      <c r="R1626" s="50">
        <v>157.82395826664725</v>
      </c>
      <c r="S1626" s="50">
        <v>167.65746710549919</v>
      </c>
      <c r="T1626" s="50">
        <v>172.48230277661108</v>
      </c>
      <c r="U1626" s="306">
        <v>137.93171840826153</v>
      </c>
      <c r="V1626" s="50">
        <v>145.62851078074013</v>
      </c>
      <c r="W1626" s="50">
        <v>154.87551177717808</v>
      </c>
      <c r="X1626" s="50">
        <v>163.18437456303076</v>
      </c>
      <c r="Y1626" s="50">
        <v>171.75636783634633</v>
      </c>
      <c r="Z1626" s="50">
        <v>175.0728473916167</v>
      </c>
    </row>
    <row r="1627" spans="1:26" x14ac:dyDescent="0.25">
      <c r="A1627" t="str">
        <f t="shared" si="34"/>
        <v>72. Speur- en ontwikkelingswerk op wetenschappelijk gebied</v>
      </c>
      <c r="B1627">
        <v>72</v>
      </c>
      <c r="C1627" s="3" t="s">
        <v>166</v>
      </c>
      <c r="D1627" s="206"/>
      <c r="E1627" s="50">
        <v>66.450994941726776</v>
      </c>
      <c r="F1627" s="50">
        <v>90.17131864723072</v>
      </c>
      <c r="G1627" s="50">
        <v>54.151331682741599</v>
      </c>
      <c r="H1627" s="50">
        <v>50.418758451096501</v>
      </c>
      <c r="I1627" s="50">
        <v>34.073591476694247</v>
      </c>
      <c r="J1627" s="50">
        <v>50.531647234605188</v>
      </c>
      <c r="K1627" s="50">
        <v>64.594067882133743</v>
      </c>
      <c r="L1627" s="50">
        <v>77.676997443950853</v>
      </c>
      <c r="M1627" s="50">
        <v>86.863835925129933</v>
      </c>
      <c r="N1627" s="50">
        <v>91.815595533302158</v>
      </c>
      <c r="O1627" s="306">
        <v>86.668646070387084</v>
      </c>
      <c r="P1627" s="50">
        <v>92.000184037081368</v>
      </c>
      <c r="Q1627" s="50">
        <v>95.971918319347196</v>
      </c>
      <c r="R1627" s="50">
        <v>101.43344405127966</v>
      </c>
      <c r="S1627" s="50">
        <v>107.80996436384859</v>
      </c>
      <c r="T1627" s="50">
        <v>118.14327604629686</v>
      </c>
      <c r="U1627" s="306">
        <v>93.116574395554508</v>
      </c>
      <c r="V1627" s="50">
        <v>97.935012121043712</v>
      </c>
      <c r="W1627" s="50">
        <v>101.22266512451615</v>
      </c>
      <c r="X1627" s="50">
        <v>105.99834160174434</v>
      </c>
      <c r="Y1627" s="50">
        <v>111.62490650619318</v>
      </c>
      <c r="Z1627" s="50">
        <v>121.19801916581442</v>
      </c>
    </row>
    <row r="1628" spans="1:26" x14ac:dyDescent="0.25">
      <c r="A1628" t="str">
        <f t="shared" si="34"/>
        <v>72. Speur- en ontwikkelingswerk op wetenschappelijk gebied</v>
      </c>
      <c r="B1628">
        <v>72</v>
      </c>
      <c r="C1628" s="3" t="s">
        <v>167</v>
      </c>
      <c r="D1628" s="206"/>
      <c r="E1628" s="50">
        <v>38.256829143018493</v>
      </c>
      <c r="F1628" s="50">
        <v>57.259617285356867</v>
      </c>
      <c r="G1628" s="50">
        <v>37.983511440447138</v>
      </c>
      <c r="H1628" s="50">
        <v>33.981069982721259</v>
      </c>
      <c r="I1628" s="50">
        <v>21.449347753693829</v>
      </c>
      <c r="J1628" s="50">
        <v>33.681917191700201</v>
      </c>
      <c r="K1628" s="50">
        <v>44.936045889996471</v>
      </c>
      <c r="L1628" s="50">
        <v>53.546464740755269</v>
      </c>
      <c r="M1628" s="50">
        <v>63.720923041529446</v>
      </c>
      <c r="N1628" s="50">
        <v>65.173727061141463</v>
      </c>
      <c r="O1628" s="306">
        <v>64.263717799275199</v>
      </c>
      <c r="P1628" s="50">
        <v>65.546494958729497</v>
      </c>
      <c r="Q1628" s="50">
        <v>69.63003224188877</v>
      </c>
      <c r="R1628" s="50">
        <v>71.557257757523871</v>
      </c>
      <c r="S1628" s="50">
        <v>76.703020484115044</v>
      </c>
      <c r="T1628" s="50">
        <v>77.461072486752286</v>
      </c>
      <c r="U1628" s="306">
        <v>69.499161195193068</v>
      </c>
      <c r="V1628" s="50">
        <v>70.234015008434241</v>
      </c>
      <c r="W1628" s="50">
        <v>73.922888094057527</v>
      </c>
      <c r="X1628" s="50">
        <v>75.269724342792344</v>
      </c>
      <c r="Y1628" s="50">
        <v>79.939864841552307</v>
      </c>
      <c r="Z1628" s="50">
        <v>79.986879804475763</v>
      </c>
    </row>
    <row r="1629" spans="1:26" x14ac:dyDescent="0.25">
      <c r="A1629" t="str">
        <f t="shared" si="34"/>
        <v>72. Speur- en ontwikkelingswerk op wetenschappelijk gebied</v>
      </c>
      <c r="B1629">
        <v>72</v>
      </c>
      <c r="C1629" s="3" t="s">
        <v>168</v>
      </c>
      <c r="D1629" s="206"/>
      <c r="E1629" s="50">
        <v>39.140280605806872</v>
      </c>
      <c r="F1629" s="50">
        <v>45.388500141257978</v>
      </c>
      <c r="G1629" s="50">
        <v>38.866700981363969</v>
      </c>
      <c r="H1629" s="50">
        <v>40.677280907373692</v>
      </c>
      <c r="I1629" s="50">
        <v>42.385144759557562</v>
      </c>
      <c r="J1629" s="50">
        <v>58.187968339959447</v>
      </c>
      <c r="K1629" s="50">
        <v>77.734852814568384</v>
      </c>
      <c r="L1629" s="50">
        <v>86.800923380141043</v>
      </c>
      <c r="M1629" s="50">
        <v>93.440919956227987</v>
      </c>
      <c r="N1629" s="50">
        <v>99.912225967849679</v>
      </c>
      <c r="O1629" s="306">
        <v>103.44504181254872</v>
      </c>
      <c r="P1629" s="50">
        <v>107.2912001662892</v>
      </c>
      <c r="Q1629" s="50">
        <v>111.02043407567535</v>
      </c>
      <c r="R1629" s="50">
        <v>122.19007536833224</v>
      </c>
      <c r="S1629" s="50">
        <v>122.7653476181727</v>
      </c>
      <c r="T1629" s="50">
        <v>130.43092087856445</v>
      </c>
      <c r="U1629" s="306">
        <v>106.35256392704105</v>
      </c>
      <c r="V1629" s="50">
        <v>109.29157759069717</v>
      </c>
      <c r="W1629" s="50">
        <v>112.04947328484442</v>
      </c>
      <c r="X1629" s="50">
        <v>122.18760092766257</v>
      </c>
      <c r="Y1629" s="50">
        <v>121.63296956604901</v>
      </c>
      <c r="Z1629" s="50">
        <v>128.03844150152963</v>
      </c>
    </row>
    <row r="1630" spans="1:26" x14ac:dyDescent="0.25">
      <c r="A1630" t="str">
        <f t="shared" si="34"/>
        <v>72. Speur- en ontwikkelingswerk op wetenschappelijk gebied</v>
      </c>
      <c r="B1630">
        <v>72</v>
      </c>
      <c r="C1630" s="3" t="s">
        <v>169</v>
      </c>
      <c r="D1630" s="206"/>
      <c r="E1630" s="50">
        <v>3.9961939399741251</v>
      </c>
      <c r="F1630" s="50">
        <v>6.0784484582843348</v>
      </c>
      <c r="G1630" s="50">
        <v>5.4462687424803002</v>
      </c>
      <c r="H1630" s="50">
        <v>5.2887224429286688</v>
      </c>
      <c r="I1630" s="50">
        <v>4.9406118409335615</v>
      </c>
      <c r="J1630" s="50">
        <v>6.9723909242580522</v>
      </c>
      <c r="K1630" s="50">
        <v>6.8878629890269716</v>
      </c>
      <c r="L1630" s="50">
        <v>8.6382591312870893</v>
      </c>
      <c r="M1630" s="50">
        <v>11.352732902477484</v>
      </c>
      <c r="N1630" s="50">
        <v>16.230211764339142</v>
      </c>
      <c r="O1630" s="306">
        <v>17.384729277957657</v>
      </c>
      <c r="P1630" s="50">
        <v>37.717292707003658</v>
      </c>
      <c r="Q1630" s="50">
        <v>43.082799478314143</v>
      </c>
      <c r="R1630" s="50">
        <v>42.117057762819066</v>
      </c>
      <c r="S1630" s="50">
        <v>48.330049903283651</v>
      </c>
      <c r="T1630" s="50">
        <v>51.175434935018409</v>
      </c>
      <c r="U1630" s="306">
        <v>17.646811946180499</v>
      </c>
      <c r="V1630" s="50">
        <v>37.933520004920531</v>
      </c>
      <c r="W1630" s="50">
        <v>42.93098517450634</v>
      </c>
      <c r="X1630" s="50">
        <v>41.582373051584355</v>
      </c>
      <c r="Y1630" s="50">
        <v>47.277314174423211</v>
      </c>
      <c r="Z1630" s="50">
        <v>49.599968637638682</v>
      </c>
    </row>
    <row r="1631" spans="1:26" x14ac:dyDescent="0.25">
      <c r="A1631" t="str">
        <f t="shared" si="34"/>
        <v>72. Speur- en ontwikkelingswerk op wetenschappelijk gebied</v>
      </c>
      <c r="B1631">
        <v>72</v>
      </c>
      <c r="C1631" s="3" t="s">
        <v>26</v>
      </c>
      <c r="D1631" s="208"/>
      <c r="E1631" s="50">
        <v>81.393303688799477</v>
      </c>
      <c r="F1631" s="50">
        <v>108.72656588489917</v>
      </c>
      <c r="G1631" s="50">
        <v>82.296481164291407</v>
      </c>
      <c r="H1631" s="50">
        <v>79.947073333023624</v>
      </c>
      <c r="I1631" s="50">
        <v>68.775104354184947</v>
      </c>
      <c r="J1631" s="50">
        <v>98.842276455917698</v>
      </c>
      <c r="K1631" s="50">
        <v>129.55876169359183</v>
      </c>
      <c r="L1631" s="50">
        <v>148.98564725218341</v>
      </c>
      <c r="M1631" s="50">
        <v>168.51457590023495</v>
      </c>
      <c r="N1631" s="50">
        <v>181.31616479333027</v>
      </c>
      <c r="O1631" s="306">
        <v>185.09348888978158</v>
      </c>
      <c r="P1631" s="50">
        <v>210.55498783202233</v>
      </c>
      <c r="Q1631" s="50">
        <v>223.73326579587825</v>
      </c>
      <c r="R1631" s="50">
        <v>235.86439088867519</v>
      </c>
      <c r="S1631" s="50">
        <v>247.79841800557139</v>
      </c>
      <c r="T1631" s="50">
        <v>259.06742830033517</v>
      </c>
      <c r="U1631" s="306">
        <v>193.49853706841461</v>
      </c>
      <c r="V1631" s="50">
        <v>217.45911260405194</v>
      </c>
      <c r="W1631" s="50">
        <v>228.90334655340828</v>
      </c>
      <c r="X1631" s="50">
        <v>239.03969832203927</v>
      </c>
      <c r="Y1631" s="50">
        <v>248.85014858202453</v>
      </c>
      <c r="Z1631" s="50">
        <v>257.62528994364408</v>
      </c>
    </row>
    <row r="1632" spans="1:26" x14ac:dyDescent="0.25">
      <c r="A1632" t="str">
        <f t="shared" si="34"/>
        <v>72. Speur- en ontwikkelingswerk op wetenschappelijk gebied</v>
      </c>
      <c r="B1632">
        <v>72</v>
      </c>
      <c r="C1632" s="3" t="s">
        <v>19</v>
      </c>
      <c r="D1632" s="208"/>
      <c r="E1632" s="50">
        <v>1121.9063054451913</v>
      </c>
      <c r="F1632" s="50">
        <v>1348.9902320686929</v>
      </c>
      <c r="G1632" s="50">
        <v>1004.0330002166302</v>
      </c>
      <c r="H1632" s="50">
        <v>969.0532194560061</v>
      </c>
      <c r="I1632" s="50">
        <v>845.54693512973267</v>
      </c>
      <c r="J1632" s="50">
        <v>1073.6154845482101</v>
      </c>
      <c r="K1632" s="50">
        <v>1279.8580001270745</v>
      </c>
      <c r="L1632" s="50">
        <v>1443.5901759610083</v>
      </c>
      <c r="M1632" s="50">
        <v>1569.1810377787422</v>
      </c>
      <c r="N1632" s="50">
        <v>1642.5562112128007</v>
      </c>
      <c r="O1632" s="306">
        <v>1636.4107381559363</v>
      </c>
      <c r="P1632" s="50">
        <v>1722.2306221579972</v>
      </c>
      <c r="Q1632" s="50">
        <v>1807.7855326196141</v>
      </c>
      <c r="R1632" s="50">
        <v>1894.8987087984183</v>
      </c>
      <c r="S1632" s="50">
        <v>1983.9542204965062</v>
      </c>
      <c r="T1632" s="50">
        <v>2080.6542966889801</v>
      </c>
      <c r="U1632" s="306">
        <v>1701.2813202027264</v>
      </c>
      <c r="V1632" s="50">
        <v>1773.7691456797475</v>
      </c>
      <c r="W1632" s="50">
        <v>1844.6680904934738</v>
      </c>
      <c r="X1632" s="50">
        <v>1915.7828274582839</v>
      </c>
      <c r="Y1632" s="50">
        <v>1987.4655914796579</v>
      </c>
      <c r="Z1632" s="50">
        <v>2065.1335501437479</v>
      </c>
    </row>
    <row r="1633" spans="1:26" x14ac:dyDescent="0.25">
      <c r="A1633" t="str">
        <f t="shared" si="34"/>
        <v>72. Speur- en ontwikkelingswerk op wetenschappelijk gebied</v>
      </c>
      <c r="B1633">
        <v>72</v>
      </c>
      <c r="C1633" s="3" t="s">
        <v>20</v>
      </c>
      <c r="D1633" s="208"/>
      <c r="E1633" s="207">
        <v>7.2549109755204774E-2</v>
      </c>
      <c r="F1633" s="207">
        <v>8.0598482702254753E-2</v>
      </c>
      <c r="G1633" s="207">
        <v>8.1965912620934889E-2</v>
      </c>
      <c r="H1633" s="207">
        <v>8.2500188563331148E-2</v>
      </c>
      <c r="I1633" s="207">
        <v>8.133800915928191E-2</v>
      </c>
      <c r="J1633" s="207">
        <v>9.206487599935434E-2</v>
      </c>
      <c r="K1633" s="207">
        <v>0.10122901265666051</v>
      </c>
      <c r="L1633" s="207">
        <v>0.10320494675921621</v>
      </c>
      <c r="M1633" s="207">
        <v>0.10739014291096466</v>
      </c>
      <c r="N1633" s="207">
        <v>0.11038658132707273</v>
      </c>
      <c r="O1633" s="307">
        <v>0.1131094318644979</v>
      </c>
      <c r="P1633" s="207">
        <v>0.12225713857543177</v>
      </c>
      <c r="Q1633" s="207">
        <v>0.12376095601986167</v>
      </c>
      <c r="R1633" s="207">
        <v>0.12447335036617345</v>
      </c>
      <c r="S1633" s="207">
        <v>0.12490127818753657</v>
      </c>
      <c r="T1633" s="207">
        <v>0.12451248086363913</v>
      </c>
      <c r="U1633" s="307">
        <v>0.11373694330891561</v>
      </c>
      <c r="V1633" s="207">
        <v>0.12259718979423154</v>
      </c>
      <c r="W1633" s="207">
        <v>0.1240891777404647</v>
      </c>
      <c r="X1633" s="207">
        <v>0.12477390176796767</v>
      </c>
      <c r="Y1633" s="207">
        <v>0.12520978961792081</v>
      </c>
      <c r="Z1633" s="207">
        <v>0.1247499416808717</v>
      </c>
    </row>
    <row r="1634" spans="1:26" x14ac:dyDescent="0.25">
      <c r="A1634" t="str">
        <f t="shared" si="34"/>
        <v>72. Speur- en ontwikkelingswerk op wetenschappelijk gebied</v>
      </c>
      <c r="B1634">
        <v>72</v>
      </c>
      <c r="C1634" s="3" t="s">
        <v>29</v>
      </c>
      <c r="D1634" s="208"/>
      <c r="E1634" s="50">
        <v>1121.9063054451913</v>
      </c>
      <c r="F1634" s="50">
        <v>1121.9902320686929</v>
      </c>
      <c r="G1634" s="50">
        <v>1004.0330002166302</v>
      </c>
      <c r="H1634" s="50">
        <v>969.0532194560061</v>
      </c>
      <c r="I1634" s="50">
        <v>845.54693512973267</v>
      </c>
      <c r="J1634" s="50">
        <v>1073.6154845482101</v>
      </c>
      <c r="K1634" s="50">
        <v>1279.8580001270745</v>
      </c>
      <c r="L1634" s="50">
        <v>1443.5901759610083</v>
      </c>
      <c r="M1634" s="50">
        <v>1569.1810377787422</v>
      </c>
      <c r="N1634" s="50">
        <v>1642.5562112128007</v>
      </c>
      <c r="O1634" s="306">
        <v>1636.4107381559363</v>
      </c>
      <c r="P1634" s="50">
        <v>1722.2306221579972</v>
      </c>
      <c r="Q1634" s="50">
        <v>1807.7855326196141</v>
      </c>
      <c r="R1634" s="50">
        <v>1894.8987087984183</v>
      </c>
      <c r="S1634" s="50">
        <v>1983.9542204965062</v>
      </c>
      <c r="T1634" s="50">
        <v>2080.6542966889801</v>
      </c>
      <c r="U1634" s="306">
        <v>1701.2813202027264</v>
      </c>
      <c r="V1634" s="50">
        <v>1773.7691456797475</v>
      </c>
      <c r="W1634" s="50">
        <v>1844.6680904934738</v>
      </c>
      <c r="X1634" s="50">
        <v>1915.7828274582839</v>
      </c>
      <c r="Y1634" s="50">
        <v>1987.4655914796579</v>
      </c>
      <c r="Z1634" s="50">
        <v>2065.1335501437479</v>
      </c>
    </row>
    <row r="1635" spans="1:26" x14ac:dyDescent="0.25">
      <c r="A1635" t="str">
        <f t="shared" si="34"/>
        <v>73. Reclamewezen en marktonderzoek</v>
      </c>
      <c r="B1635">
        <v>73</v>
      </c>
      <c r="C1635" s="3" t="s">
        <v>25</v>
      </c>
      <c r="D1635" s="50">
        <v>5683</v>
      </c>
      <c r="E1635" s="50">
        <v>5660</v>
      </c>
      <c r="F1635" s="50">
        <v>6076</v>
      </c>
      <c r="G1635" s="50">
        <v>6759</v>
      </c>
      <c r="H1635" s="50">
        <v>6993</v>
      </c>
      <c r="I1635" s="50">
        <v>6696</v>
      </c>
      <c r="J1635" s="50">
        <v>6720</v>
      </c>
      <c r="K1635" s="50">
        <v>7233</v>
      </c>
      <c r="L1635" s="50">
        <v>7818</v>
      </c>
      <c r="M1635" s="50">
        <v>8726</v>
      </c>
      <c r="N1635" s="50">
        <v>8023.406960198593</v>
      </c>
      <c r="O1635" s="306">
        <v>8304.9483791779603</v>
      </c>
      <c r="P1635" s="50">
        <v>8596.3690889616082</v>
      </c>
      <c r="Q1635" s="50">
        <v>8898.0157539485099</v>
      </c>
      <c r="R1635" s="50">
        <v>9210.2472029943656</v>
      </c>
      <c r="S1635" s="50">
        <v>9533.4348562624964</v>
      </c>
      <c r="T1635" s="50">
        <v>9867.9631670529361</v>
      </c>
      <c r="U1635" s="306">
        <v>8249.3692196561369</v>
      </c>
      <c r="V1635" s="50">
        <v>8481.695227450562</v>
      </c>
      <c r="W1635" s="50">
        <v>8720.5642050722017</v>
      </c>
      <c r="X1635" s="50">
        <v>8966.1604214049567</v>
      </c>
      <c r="Y1635" s="50">
        <v>9218.6733348754806</v>
      </c>
      <c r="Z1635" s="50">
        <v>9478.2977396056503</v>
      </c>
    </row>
    <row r="1636" spans="1:26" x14ac:dyDescent="0.25">
      <c r="A1636" t="str">
        <f t="shared" si="34"/>
        <v>73. Reclamewezen en marktonderzoek</v>
      </c>
      <c r="B1636">
        <v>73</v>
      </c>
      <c r="C1636" s="3" t="s">
        <v>154</v>
      </c>
      <c r="D1636" s="206"/>
      <c r="E1636" s="50">
        <v>-23</v>
      </c>
      <c r="F1636" s="50">
        <v>416</v>
      </c>
      <c r="G1636" s="50">
        <v>683</v>
      </c>
      <c r="H1636" s="50">
        <v>234</v>
      </c>
      <c r="I1636" s="50">
        <v>-297</v>
      </c>
      <c r="J1636" s="50">
        <v>24</v>
      </c>
      <c r="K1636" s="50">
        <v>513</v>
      </c>
      <c r="L1636" s="50">
        <v>585</v>
      </c>
      <c r="M1636" s="50">
        <v>908</v>
      </c>
      <c r="N1636" s="50">
        <v>-702.59303980140703</v>
      </c>
      <c r="O1636" s="306">
        <v>281.54141897936734</v>
      </c>
      <c r="P1636" s="50">
        <v>291.42070978364791</v>
      </c>
      <c r="Q1636" s="50">
        <v>301.64666498690167</v>
      </c>
      <c r="R1636" s="50">
        <v>312.2314490458557</v>
      </c>
      <c r="S1636" s="50">
        <v>323.18765326813082</v>
      </c>
      <c r="T1636" s="50">
        <v>334.52831079043972</v>
      </c>
      <c r="U1636" s="306">
        <v>225.96225945754395</v>
      </c>
      <c r="V1636" s="50">
        <v>232.3260077944251</v>
      </c>
      <c r="W1636" s="50">
        <v>238.86897762163971</v>
      </c>
      <c r="X1636" s="50">
        <v>245.59621633275492</v>
      </c>
      <c r="Y1636" s="50">
        <v>252.51291347052393</v>
      </c>
      <c r="Z1636" s="50">
        <v>259.62440473016977</v>
      </c>
    </row>
    <row r="1637" spans="1:26" x14ac:dyDescent="0.25">
      <c r="A1637" t="str">
        <f t="shared" si="34"/>
        <v>73. Reclamewezen en marktonderzoek</v>
      </c>
      <c r="B1637">
        <v>73</v>
      </c>
      <c r="C1637" s="3" t="s">
        <v>155</v>
      </c>
      <c r="D1637" s="206"/>
      <c r="E1637" s="207">
        <v>0.99595284180890375</v>
      </c>
      <c r="F1637" s="207">
        <v>1.0734982332155476</v>
      </c>
      <c r="G1637" s="207">
        <v>1.1124094799210007</v>
      </c>
      <c r="H1637" s="207">
        <v>1.0346205059920106</v>
      </c>
      <c r="I1637" s="207">
        <v>0.9575289575289575</v>
      </c>
      <c r="J1637" s="207">
        <v>1.0035842293906809</v>
      </c>
      <c r="K1637" s="207">
        <v>1.0763392857142857</v>
      </c>
      <c r="L1637" s="207">
        <v>1.0808793031936956</v>
      </c>
      <c r="M1637" s="207">
        <v>1.1161422358659503</v>
      </c>
      <c r="N1637" s="207">
        <v>0.91948280543188088</v>
      </c>
      <c r="O1637" s="307">
        <v>1.0350900085681805</v>
      </c>
      <c r="P1637" s="207">
        <v>1.03509000856818</v>
      </c>
      <c r="Q1637" s="207">
        <v>1.0350900085681802</v>
      </c>
      <c r="R1637" s="207">
        <v>1.0350900085681802</v>
      </c>
      <c r="S1637" s="207">
        <v>1.0350900085681802</v>
      </c>
      <c r="T1637" s="207">
        <v>1.0350900085681802</v>
      </c>
      <c r="U1637" s="307">
        <v>1.0281628815013955</v>
      </c>
      <c r="V1637" s="207">
        <v>1.0281628815013943</v>
      </c>
      <c r="W1637" s="207">
        <v>1.0281628815013952</v>
      </c>
      <c r="X1637" s="207">
        <v>1.028162881501395</v>
      </c>
      <c r="Y1637" s="207">
        <v>1.0281628815013948</v>
      </c>
      <c r="Z1637" s="207">
        <v>1.0281628815013952</v>
      </c>
    </row>
    <row r="1638" spans="1:26" x14ac:dyDescent="0.25">
      <c r="A1638" t="str">
        <f t="shared" si="34"/>
        <v>73. Reclamewezen en marktonderzoek</v>
      </c>
      <c r="B1638">
        <v>73</v>
      </c>
      <c r="C1638" s="3" t="s">
        <v>8</v>
      </c>
      <c r="D1638" s="50">
        <v>10</v>
      </c>
      <c r="E1638" s="50">
        <v>7</v>
      </c>
      <c r="F1638" s="50">
        <v>3</v>
      </c>
      <c r="G1638" s="50">
        <v>7</v>
      </c>
      <c r="H1638" s="50">
        <v>11</v>
      </c>
      <c r="I1638" s="50">
        <v>8</v>
      </c>
      <c r="J1638" s="50">
        <v>3</v>
      </c>
      <c r="K1638" s="50">
        <v>5</v>
      </c>
      <c r="L1638" s="50">
        <v>15</v>
      </c>
      <c r="M1638" s="50">
        <v>15</v>
      </c>
      <c r="N1638" s="50">
        <v>6.9451434156702394</v>
      </c>
      <c r="O1638" s="306">
        <v>7.3756015438962201</v>
      </c>
      <c r="P1638" s="50">
        <v>7.8475587816625119</v>
      </c>
      <c r="Q1638" s="50">
        <v>8.3139233300027477</v>
      </c>
      <c r="R1638" s="50">
        <v>8.7861903430537485</v>
      </c>
      <c r="S1638" s="50">
        <v>9.2529685539797946</v>
      </c>
      <c r="T1638" s="50">
        <v>9.6596563454366358</v>
      </c>
      <c r="U1638" s="306">
        <v>7.3262418469948445</v>
      </c>
      <c r="V1638" s="50">
        <v>7.7428739013816212</v>
      </c>
      <c r="W1638" s="50">
        <v>8.1481202326669049</v>
      </c>
      <c r="X1638" s="50">
        <v>8.5533417695029055</v>
      </c>
      <c r="Y1638" s="50">
        <v>8.9474670738407962</v>
      </c>
      <c r="Z1638" s="50">
        <v>9.2782165229405837</v>
      </c>
    </row>
    <row r="1639" spans="1:26" x14ac:dyDescent="0.25">
      <c r="A1639" t="str">
        <f t="shared" si="34"/>
        <v>73. Reclamewezen en marktonderzoek</v>
      </c>
      <c r="B1639">
        <v>73</v>
      </c>
      <c r="C1639" s="3" t="s">
        <v>9</v>
      </c>
      <c r="D1639" s="50">
        <v>505</v>
      </c>
      <c r="E1639" s="50">
        <v>468</v>
      </c>
      <c r="F1639" s="50">
        <v>478</v>
      </c>
      <c r="G1639" s="50">
        <v>557</v>
      </c>
      <c r="H1639" s="50">
        <v>573</v>
      </c>
      <c r="I1639" s="50">
        <v>552</v>
      </c>
      <c r="J1639" s="50">
        <v>490</v>
      </c>
      <c r="K1639" s="50">
        <v>528</v>
      </c>
      <c r="L1639" s="50">
        <v>650</v>
      </c>
      <c r="M1639" s="50">
        <v>675</v>
      </c>
      <c r="N1639" s="50">
        <v>452.75720647869332</v>
      </c>
      <c r="O1639" s="306">
        <v>480.81897683780596</v>
      </c>
      <c r="P1639" s="50">
        <v>511.58609390933236</v>
      </c>
      <c r="Q1639" s="50">
        <v>541.9886208939887</v>
      </c>
      <c r="R1639" s="50">
        <v>572.77593236383723</v>
      </c>
      <c r="S1639" s="50">
        <v>603.20542620944479</v>
      </c>
      <c r="T1639" s="50">
        <v>629.71759699536938</v>
      </c>
      <c r="U1639" s="306">
        <v>477.60119469218773</v>
      </c>
      <c r="V1639" s="50">
        <v>504.76163671387815</v>
      </c>
      <c r="W1639" s="50">
        <v>531.1798380248091</v>
      </c>
      <c r="X1639" s="50">
        <v>557.59642297378468</v>
      </c>
      <c r="Y1639" s="50">
        <v>583.2896392422881</v>
      </c>
      <c r="Z1639" s="50">
        <v>604.85135332884101</v>
      </c>
    </row>
    <row r="1640" spans="1:26" x14ac:dyDescent="0.25">
      <c r="A1640" t="str">
        <f t="shared" si="34"/>
        <v>73. Reclamewezen en marktonderzoek</v>
      </c>
      <c r="B1640">
        <v>73</v>
      </c>
      <c r="C1640" s="3" t="s">
        <v>10</v>
      </c>
      <c r="D1640" s="50">
        <v>1205</v>
      </c>
      <c r="E1640" s="50">
        <v>1204</v>
      </c>
      <c r="F1640" s="50">
        <v>1377</v>
      </c>
      <c r="G1640" s="50">
        <v>1496</v>
      </c>
      <c r="H1640" s="50">
        <v>1509</v>
      </c>
      <c r="I1640" s="50">
        <v>1585</v>
      </c>
      <c r="J1640" s="50">
        <v>1613</v>
      </c>
      <c r="K1640" s="50">
        <v>1696</v>
      </c>
      <c r="L1640" s="50">
        <v>1850</v>
      </c>
      <c r="M1640" s="50">
        <v>2065</v>
      </c>
      <c r="N1640" s="50">
        <v>1289.8123486244731</v>
      </c>
      <c r="O1640" s="306">
        <v>1369.7545724378695</v>
      </c>
      <c r="P1640" s="50">
        <v>1457.4037737373237</v>
      </c>
      <c r="Q1640" s="50">
        <v>1544.0143327147962</v>
      </c>
      <c r="R1640" s="50">
        <v>1631.721063709982</v>
      </c>
      <c r="S1640" s="50">
        <v>1718.4084457391045</v>
      </c>
      <c r="T1640" s="50">
        <v>1793.9361784382324</v>
      </c>
      <c r="U1640" s="306">
        <v>1360.5877715847569</v>
      </c>
      <c r="V1640" s="50">
        <v>1437.9622959708727</v>
      </c>
      <c r="W1640" s="50">
        <v>1513.2223289238536</v>
      </c>
      <c r="X1640" s="50">
        <v>1588.4777571933967</v>
      </c>
      <c r="Y1640" s="50">
        <v>1661.6724565704335</v>
      </c>
      <c r="Z1640" s="50">
        <v>1723.0973542603942</v>
      </c>
    </row>
    <row r="1641" spans="1:26" x14ac:dyDescent="0.25">
      <c r="A1641" t="str">
        <f t="shared" si="34"/>
        <v>73. Reclamewezen en marktonderzoek</v>
      </c>
      <c r="B1641">
        <v>73</v>
      </c>
      <c r="C1641" s="3" t="s">
        <v>11</v>
      </c>
      <c r="D1641" s="50">
        <v>1006</v>
      </c>
      <c r="E1641" s="50">
        <v>1038</v>
      </c>
      <c r="F1641" s="50">
        <v>1062</v>
      </c>
      <c r="G1641" s="50">
        <v>1141</v>
      </c>
      <c r="H1641" s="50">
        <v>1142</v>
      </c>
      <c r="I1641" s="50">
        <v>1201</v>
      </c>
      <c r="J1641" s="50">
        <v>1237</v>
      </c>
      <c r="K1641" s="50">
        <v>1385</v>
      </c>
      <c r="L1641" s="50">
        <v>1461</v>
      </c>
      <c r="M1641" s="50">
        <v>1613</v>
      </c>
      <c r="N1641" s="50">
        <v>1686.8689469019764</v>
      </c>
      <c r="O1641" s="306">
        <v>1616.5017506405372</v>
      </c>
      <c r="P1641" s="50">
        <v>1541.0735580938367</v>
      </c>
      <c r="Q1641" s="50">
        <v>1459.1690300557186</v>
      </c>
      <c r="R1641" s="50">
        <v>1395.3819096861005</v>
      </c>
      <c r="S1641" s="50">
        <v>1326.282003549825</v>
      </c>
      <c r="T1641" s="50">
        <v>1404.2079029619583</v>
      </c>
      <c r="U1641" s="306">
        <v>1605.6836450287776</v>
      </c>
      <c r="V1641" s="50">
        <v>1520.5159419712215</v>
      </c>
      <c r="W1641" s="50">
        <v>1430.06908107655</v>
      </c>
      <c r="X1641" s="50">
        <v>1358.4019815781294</v>
      </c>
      <c r="Y1641" s="50">
        <v>1282.4926928218731</v>
      </c>
      <c r="Z1641" s="50">
        <v>1348.7586411974407</v>
      </c>
    </row>
    <row r="1642" spans="1:26" x14ac:dyDescent="0.25">
      <c r="A1642" t="str">
        <f t="shared" si="34"/>
        <v>73. Reclamewezen en marktonderzoek</v>
      </c>
      <c r="B1642">
        <v>73</v>
      </c>
      <c r="C1642" s="3" t="s">
        <v>12</v>
      </c>
      <c r="D1642" s="50">
        <v>826</v>
      </c>
      <c r="E1642" s="50">
        <v>809</v>
      </c>
      <c r="F1642" s="50">
        <v>904</v>
      </c>
      <c r="G1642" s="50">
        <v>958</v>
      </c>
      <c r="H1642" s="50">
        <v>957</v>
      </c>
      <c r="I1642" s="50">
        <v>962</v>
      </c>
      <c r="J1642" s="50">
        <v>941</v>
      </c>
      <c r="K1642" s="50">
        <v>953</v>
      </c>
      <c r="L1642" s="50">
        <v>1010</v>
      </c>
      <c r="M1642" s="50">
        <v>1123</v>
      </c>
      <c r="N1642" s="50">
        <v>1221.2851418173293</v>
      </c>
      <c r="O1642" s="306">
        <v>1341.8245642929417</v>
      </c>
      <c r="P1642" s="50">
        <v>1421.9844769345127</v>
      </c>
      <c r="Q1642" s="50">
        <v>1515.476822768434</v>
      </c>
      <c r="R1642" s="50">
        <v>1588.690473622861</v>
      </c>
      <c r="S1642" s="50">
        <v>1661.4461414714185</v>
      </c>
      <c r="T1642" s="50">
        <v>1592.1394493721634</v>
      </c>
      <c r="U1642" s="306">
        <v>1332.8446792769043</v>
      </c>
      <c r="V1642" s="50">
        <v>1403.0154855741689</v>
      </c>
      <c r="W1642" s="50">
        <v>1485.2539374732414</v>
      </c>
      <c r="X1642" s="50">
        <v>1546.5875489019822</v>
      </c>
      <c r="Y1642" s="50">
        <v>1606.5908534166001</v>
      </c>
      <c r="Z1642" s="50">
        <v>1529.2691600740961</v>
      </c>
    </row>
    <row r="1643" spans="1:26" x14ac:dyDescent="0.25">
      <c r="A1643" t="str">
        <f t="shared" si="34"/>
        <v>73. Reclamewezen en marktonderzoek</v>
      </c>
      <c r="B1643">
        <v>73</v>
      </c>
      <c r="C1643" s="3" t="s">
        <v>13</v>
      </c>
      <c r="D1643" s="50">
        <v>766</v>
      </c>
      <c r="E1643" s="50">
        <v>737</v>
      </c>
      <c r="F1643" s="50">
        <v>763</v>
      </c>
      <c r="G1643" s="50">
        <v>778</v>
      </c>
      <c r="H1643" s="50">
        <v>803</v>
      </c>
      <c r="I1643" s="50">
        <v>727</v>
      </c>
      <c r="J1643" s="50">
        <v>736</v>
      </c>
      <c r="K1643" s="50">
        <v>834</v>
      </c>
      <c r="L1643" s="50">
        <v>863</v>
      </c>
      <c r="M1643" s="50">
        <v>971</v>
      </c>
      <c r="N1643" s="50">
        <v>1007.9341047978122</v>
      </c>
      <c r="O1643" s="306">
        <v>990.96228933337966</v>
      </c>
      <c r="P1643" s="50">
        <v>1028.5852871484487</v>
      </c>
      <c r="Q1643" s="50">
        <v>1071.8985350089642</v>
      </c>
      <c r="R1643" s="50">
        <v>1106.0752646487745</v>
      </c>
      <c r="S1643" s="50">
        <v>1202.8791508879951</v>
      </c>
      <c r="T1643" s="50">
        <v>1321.6019234751036</v>
      </c>
      <c r="U1643" s="306">
        <v>984.33047795486959</v>
      </c>
      <c r="V1643" s="50">
        <v>1014.8641630843116</v>
      </c>
      <c r="W1643" s="50">
        <v>1050.5218527760539</v>
      </c>
      <c r="X1643" s="50">
        <v>1076.7624410520309</v>
      </c>
      <c r="Y1643" s="50">
        <v>1163.1641816993706</v>
      </c>
      <c r="Z1643" s="50">
        <v>1269.4146007512513</v>
      </c>
    </row>
    <row r="1644" spans="1:26" x14ac:dyDescent="0.25">
      <c r="A1644" t="str">
        <f t="shared" si="34"/>
        <v>73. Reclamewezen en marktonderzoek</v>
      </c>
      <c r="B1644">
        <v>73</v>
      </c>
      <c r="C1644" s="3" t="s">
        <v>14</v>
      </c>
      <c r="D1644" s="50">
        <v>574</v>
      </c>
      <c r="E1644" s="50">
        <v>583</v>
      </c>
      <c r="F1644" s="50">
        <v>598</v>
      </c>
      <c r="G1644" s="50">
        <v>659</v>
      </c>
      <c r="H1644" s="50">
        <v>693</v>
      </c>
      <c r="I1644" s="50">
        <v>635</v>
      </c>
      <c r="J1644" s="50">
        <v>651</v>
      </c>
      <c r="K1644" s="50">
        <v>664</v>
      </c>
      <c r="L1644" s="50">
        <v>695</v>
      </c>
      <c r="M1644" s="50">
        <v>784</v>
      </c>
      <c r="N1644" s="50">
        <v>785.61036061392292</v>
      </c>
      <c r="O1644" s="306">
        <v>823.97967688803578</v>
      </c>
      <c r="P1644" s="50">
        <v>871.02742524420671</v>
      </c>
      <c r="Q1644" s="50">
        <v>896.0478997724706</v>
      </c>
      <c r="R1644" s="50">
        <v>956.36605696701679</v>
      </c>
      <c r="S1644" s="50">
        <v>992.74352779409219</v>
      </c>
      <c r="T1644" s="50">
        <v>976.0274945960582</v>
      </c>
      <c r="U1644" s="306">
        <v>818.46536231152129</v>
      </c>
      <c r="V1644" s="50">
        <v>859.40809186041417</v>
      </c>
      <c r="W1644" s="50">
        <v>878.17817554643409</v>
      </c>
      <c r="X1644" s="50">
        <v>931.02077494347475</v>
      </c>
      <c r="Y1644" s="50">
        <v>959.96652056984772</v>
      </c>
      <c r="Z1644" s="50">
        <v>937.48619033259092</v>
      </c>
    </row>
    <row r="1645" spans="1:26" x14ac:dyDescent="0.25">
      <c r="A1645" t="str">
        <f t="shared" si="34"/>
        <v>73. Reclamewezen en marktonderzoek</v>
      </c>
      <c r="B1645">
        <v>73</v>
      </c>
      <c r="C1645" s="3" t="s">
        <v>15</v>
      </c>
      <c r="D1645" s="50">
        <v>399</v>
      </c>
      <c r="E1645" s="50">
        <v>405</v>
      </c>
      <c r="F1645" s="50">
        <v>458</v>
      </c>
      <c r="G1645" s="50">
        <v>540</v>
      </c>
      <c r="H1645" s="50">
        <v>559</v>
      </c>
      <c r="I1645" s="50">
        <v>485</v>
      </c>
      <c r="J1645" s="50">
        <v>477</v>
      </c>
      <c r="K1645" s="50">
        <v>509</v>
      </c>
      <c r="L1645" s="50">
        <v>563</v>
      </c>
      <c r="M1645" s="50">
        <v>628</v>
      </c>
      <c r="N1645" s="50">
        <v>647.21745138212623</v>
      </c>
      <c r="O1645" s="306">
        <v>686.73747841422608</v>
      </c>
      <c r="P1645" s="50">
        <v>692.72409640082265</v>
      </c>
      <c r="Q1645" s="50">
        <v>725.21584112664868</v>
      </c>
      <c r="R1645" s="50">
        <v>752.41982027061647</v>
      </c>
      <c r="S1645" s="50">
        <v>753.52536323792947</v>
      </c>
      <c r="T1645" s="50">
        <v>790.74130319392714</v>
      </c>
      <c r="U1645" s="306">
        <v>682.14162903386205</v>
      </c>
      <c r="V1645" s="50">
        <v>683.48329411860868</v>
      </c>
      <c r="W1645" s="50">
        <v>710.75299032528312</v>
      </c>
      <c r="X1645" s="50">
        <v>732.47945077931467</v>
      </c>
      <c r="Y1645" s="50">
        <v>728.64652436059987</v>
      </c>
      <c r="Z1645" s="50">
        <v>759.5165668736654</v>
      </c>
    </row>
    <row r="1646" spans="1:26" x14ac:dyDescent="0.25">
      <c r="A1646" t="str">
        <f t="shared" si="34"/>
        <v>73. Reclamewezen en marktonderzoek</v>
      </c>
      <c r="B1646">
        <v>73</v>
      </c>
      <c r="C1646" s="3" t="s">
        <v>16</v>
      </c>
      <c r="D1646" s="50">
        <v>257</v>
      </c>
      <c r="E1646" s="50">
        <v>266</v>
      </c>
      <c r="F1646" s="50">
        <v>281</v>
      </c>
      <c r="G1646" s="50">
        <v>339</v>
      </c>
      <c r="H1646" s="50">
        <v>392</v>
      </c>
      <c r="I1646" s="50">
        <v>333</v>
      </c>
      <c r="J1646" s="50">
        <v>360</v>
      </c>
      <c r="K1646" s="50">
        <v>420</v>
      </c>
      <c r="L1646" s="50">
        <v>463</v>
      </c>
      <c r="M1646" s="50">
        <v>486</v>
      </c>
      <c r="N1646" s="50">
        <v>513.57287259656823</v>
      </c>
      <c r="O1646" s="306">
        <v>501.62379261525598</v>
      </c>
      <c r="P1646" s="50">
        <v>528.54156985894508</v>
      </c>
      <c r="Q1646" s="50">
        <v>557.08951622052439</v>
      </c>
      <c r="R1646" s="50">
        <v>585.68542502960076</v>
      </c>
      <c r="S1646" s="50">
        <v>603.19172739808573</v>
      </c>
      <c r="T1646" s="50">
        <v>640.00765684307396</v>
      </c>
      <c r="U1646" s="306">
        <v>498.26677851753976</v>
      </c>
      <c r="V1646" s="50">
        <v>521.4909299716162</v>
      </c>
      <c r="W1646" s="50">
        <v>545.97957887609812</v>
      </c>
      <c r="X1646" s="50">
        <v>570.16379273586358</v>
      </c>
      <c r="Y1646" s="50">
        <v>583.27639271898408</v>
      </c>
      <c r="Z1646" s="50">
        <v>614.73508002540302</v>
      </c>
    </row>
    <row r="1647" spans="1:26" x14ac:dyDescent="0.25">
      <c r="A1647" t="str">
        <f t="shared" si="34"/>
        <v>73. Reclamewezen en marktonderzoek</v>
      </c>
      <c r="B1647">
        <v>73</v>
      </c>
      <c r="C1647" s="3" t="s">
        <v>17</v>
      </c>
      <c r="D1647" s="50">
        <v>96</v>
      </c>
      <c r="E1647" s="50">
        <v>107</v>
      </c>
      <c r="F1647" s="50">
        <v>116</v>
      </c>
      <c r="G1647" s="50">
        <v>185</v>
      </c>
      <c r="H1647" s="50">
        <v>205</v>
      </c>
      <c r="I1647" s="50">
        <v>147</v>
      </c>
      <c r="J1647" s="50">
        <v>165</v>
      </c>
      <c r="K1647" s="50">
        <v>189</v>
      </c>
      <c r="L1647" s="50">
        <v>199</v>
      </c>
      <c r="M1647" s="50">
        <v>270</v>
      </c>
      <c r="N1647" s="50">
        <v>286.91932322849112</v>
      </c>
      <c r="O1647" s="306">
        <v>329.12467409186422</v>
      </c>
      <c r="P1647" s="50">
        <v>359.2216304269711</v>
      </c>
      <c r="Q1647" s="50">
        <v>369.70211538847025</v>
      </c>
      <c r="R1647" s="50">
        <v>366.55022251824369</v>
      </c>
      <c r="S1647" s="50">
        <v>387.26059697223059</v>
      </c>
      <c r="T1647" s="50">
        <v>378.47050684979547</v>
      </c>
      <c r="U1647" s="306">
        <v>326.92207487887174</v>
      </c>
      <c r="V1647" s="50">
        <v>354.42968500524074</v>
      </c>
      <c r="W1647" s="50">
        <v>362.3292117195349</v>
      </c>
      <c r="X1647" s="50">
        <v>356.83603546838128</v>
      </c>
      <c r="Y1647" s="50">
        <v>374.47457215388818</v>
      </c>
      <c r="Z1647" s="50">
        <v>363.52549040301642</v>
      </c>
    </row>
    <row r="1648" spans="1:26" x14ac:dyDescent="0.25">
      <c r="A1648" t="str">
        <f t="shared" si="34"/>
        <v>73. Reclamewezen en marktonderzoek</v>
      </c>
      <c r="B1648">
        <v>73</v>
      </c>
      <c r="C1648" s="3" t="s">
        <v>156</v>
      </c>
      <c r="D1648" s="50">
        <v>39</v>
      </c>
      <c r="E1648" s="50">
        <v>36</v>
      </c>
      <c r="F1648" s="50">
        <v>36</v>
      </c>
      <c r="G1648" s="50">
        <v>99</v>
      </c>
      <c r="H1648" s="50">
        <v>149</v>
      </c>
      <c r="I1648" s="50">
        <v>61</v>
      </c>
      <c r="J1648" s="50">
        <v>47</v>
      </c>
      <c r="K1648" s="50">
        <v>50</v>
      </c>
      <c r="L1648" s="50">
        <v>49</v>
      </c>
      <c r="M1648" s="50">
        <v>96</v>
      </c>
      <c r="N1648" s="50">
        <v>124.4840603415316</v>
      </c>
      <c r="O1648" s="306">
        <v>156.24500208214704</v>
      </c>
      <c r="P1648" s="50">
        <v>176.37361842554543</v>
      </c>
      <c r="Q1648" s="50">
        <v>209.09911666849115</v>
      </c>
      <c r="R1648" s="50">
        <v>245.79484383427987</v>
      </c>
      <c r="S1648" s="50">
        <v>275.2395044483917</v>
      </c>
      <c r="T1648" s="50">
        <v>331.45349798181496</v>
      </c>
      <c r="U1648" s="306">
        <v>155.19936452984348</v>
      </c>
      <c r="V1648" s="50">
        <v>174.02082927884584</v>
      </c>
      <c r="W1648" s="50">
        <v>204.92909009767664</v>
      </c>
      <c r="X1648" s="50">
        <v>239.28087400909698</v>
      </c>
      <c r="Y1648" s="50">
        <v>266.15203424775643</v>
      </c>
      <c r="Z1648" s="50">
        <v>318.36508583601301</v>
      </c>
    </row>
    <row r="1649" spans="1:26" x14ac:dyDescent="0.25">
      <c r="A1649" t="str">
        <f t="shared" si="34"/>
        <v>73. Reclamewezen en marktonderzoek</v>
      </c>
      <c r="B1649">
        <v>73</v>
      </c>
      <c r="C1649" s="3" t="s">
        <v>6</v>
      </c>
      <c r="D1649" s="50">
        <v>392</v>
      </c>
      <c r="E1649" s="50">
        <v>409</v>
      </c>
      <c r="F1649" s="50">
        <v>433</v>
      </c>
      <c r="G1649" s="50">
        <v>623</v>
      </c>
      <c r="H1649" s="50">
        <v>746</v>
      </c>
      <c r="I1649" s="50">
        <v>541</v>
      </c>
      <c r="J1649" s="50">
        <v>572</v>
      </c>
      <c r="K1649" s="50">
        <v>659</v>
      </c>
      <c r="L1649" s="50">
        <v>711</v>
      </c>
      <c r="M1649" s="50">
        <v>852</v>
      </c>
      <c r="N1649" s="50">
        <v>924.97625616659093</v>
      </c>
      <c r="O1649" s="306">
        <v>986.99346878926724</v>
      </c>
      <c r="P1649" s="50">
        <v>1064.1368187114615</v>
      </c>
      <c r="Q1649" s="50">
        <v>1135.8907482774857</v>
      </c>
      <c r="R1649" s="50">
        <v>1198.0304913821244</v>
      </c>
      <c r="S1649" s="50">
        <v>1265.691828818708</v>
      </c>
      <c r="T1649" s="50">
        <v>1349.9316616746844</v>
      </c>
      <c r="U1649" s="306">
        <v>980.38821792625504</v>
      </c>
      <c r="V1649" s="50">
        <v>1049.9414442557029</v>
      </c>
      <c r="W1649" s="50">
        <v>1113.2378806933098</v>
      </c>
      <c r="X1649" s="50">
        <v>1166.2807022133418</v>
      </c>
      <c r="Y1649" s="50">
        <v>1223.9029991206287</v>
      </c>
      <c r="Z1649" s="50">
        <v>1296.6256562644326</v>
      </c>
    </row>
    <row r="1650" spans="1:26" x14ac:dyDescent="0.25">
      <c r="A1650" t="str">
        <f t="shared" si="34"/>
        <v>73. Reclamewezen en marktonderzoek</v>
      </c>
      <c r="B1650">
        <v>73</v>
      </c>
      <c r="C1650" s="3" t="s">
        <v>157</v>
      </c>
      <c r="D1650" s="207">
        <v>1.0545005710866544</v>
      </c>
      <c r="E1650" s="206"/>
      <c r="F1650" s="206"/>
      <c r="G1650" s="206"/>
      <c r="H1650" s="206"/>
      <c r="I1650" s="206"/>
      <c r="J1650" s="206"/>
      <c r="K1650" s="206"/>
      <c r="L1650" s="206"/>
      <c r="M1650" s="206"/>
      <c r="N1650" s="206"/>
      <c r="O1650" s="308"/>
      <c r="P1650" s="206"/>
      <c r="Q1650" s="206"/>
      <c r="R1650" s="206"/>
      <c r="S1650" s="206"/>
      <c r="T1650" s="206"/>
      <c r="U1650" s="308"/>
      <c r="V1650" s="206"/>
      <c r="W1650" s="206"/>
      <c r="X1650" s="206"/>
      <c r="Y1650" s="206"/>
      <c r="Z1650" s="206"/>
    </row>
    <row r="1651" spans="1:26" x14ac:dyDescent="0.25">
      <c r="A1651" t="str">
        <f t="shared" si="34"/>
        <v>73. Reclamewezen en marktonderzoek</v>
      </c>
      <c r="B1651">
        <v>73</v>
      </c>
      <c r="C1651" s="3" t="s">
        <v>158</v>
      </c>
      <c r="D1651" s="206"/>
      <c r="E1651" s="207">
        <v>2.9273864638875324E-2</v>
      </c>
      <c r="F1651" s="207">
        <v>-9.4988310644466001E-3</v>
      </c>
      <c r="G1651" s="207">
        <v>-2.8954454417173148E-2</v>
      </c>
      <c r="H1651" s="207">
        <v>9.9400325473218976E-3</v>
      </c>
      <c r="I1651" s="207">
        <v>4.848580677884845E-2</v>
      </c>
      <c r="J1651" s="207">
        <v>2.5458170847986739E-2</v>
      </c>
      <c r="K1651" s="207">
        <v>-1.0919357313815659E-2</v>
      </c>
      <c r="L1651" s="207">
        <v>-1.3189366053520613E-2</v>
      </c>
      <c r="M1651" s="207">
        <v>-3.0820832389647945E-2</v>
      </c>
      <c r="N1651" s="207">
        <v>6.7508882827386762E-2</v>
      </c>
      <c r="O1651" s="307">
        <v>9.7052812592369753E-3</v>
      </c>
      <c r="P1651" s="207">
        <v>9.7052812592371973E-3</v>
      </c>
      <c r="Q1651" s="207">
        <v>9.7052812592370863E-3</v>
      </c>
      <c r="R1651" s="207">
        <v>9.7052812592370863E-3</v>
      </c>
      <c r="S1651" s="207">
        <v>9.7052812592370863E-3</v>
      </c>
      <c r="T1651" s="207">
        <v>9.7052812592370863E-3</v>
      </c>
      <c r="U1651" s="307">
        <v>1.3168844792629475E-2</v>
      </c>
      <c r="V1651" s="207">
        <v>1.316884479263003E-2</v>
      </c>
      <c r="W1651" s="207">
        <v>1.3168844792629586E-2</v>
      </c>
      <c r="X1651" s="207">
        <v>1.3168844792629697E-2</v>
      </c>
      <c r="Y1651" s="207">
        <v>1.3168844792629808E-2</v>
      </c>
      <c r="Z1651" s="207">
        <v>1.3168844792629586E-2</v>
      </c>
    </row>
    <row r="1652" spans="1:26" x14ac:dyDescent="0.25">
      <c r="A1652" t="str">
        <f t="shared" si="34"/>
        <v>73. Reclamewezen en marktonderzoek</v>
      </c>
      <c r="B1652">
        <v>73</v>
      </c>
      <c r="C1652" s="3" t="s">
        <v>159</v>
      </c>
      <c r="D1652" s="208"/>
      <c r="E1652" s="50">
        <v>6.0435831489495033</v>
      </c>
      <c r="F1652" s="50">
        <v>3.9590993343413983</v>
      </c>
      <c r="G1652" s="50">
        <v>1.6383899875167054</v>
      </c>
      <c r="H1652" s="50">
        <v>4.0951713796237774</v>
      </c>
      <c r="I1652" s="50">
        <v>6.8592728273841566</v>
      </c>
      <c r="J1652" s="50">
        <v>4.8043409688324932</v>
      </c>
      <c r="K1652" s="50">
        <v>1.6924952788267777</v>
      </c>
      <c r="L1652" s="50">
        <v>2.8094754210127713</v>
      </c>
      <c r="M1652" s="50">
        <v>8.1639542679964041</v>
      </c>
      <c r="N1652" s="50">
        <v>9.6388999962519257</v>
      </c>
      <c r="O1652" s="306">
        <v>4.0614485533851354</v>
      </c>
      <c r="P1652" s="50">
        <v>4.3131760466189917</v>
      </c>
      <c r="Q1652" s="50">
        <v>4.589171792979049</v>
      </c>
      <c r="R1652" s="50">
        <v>4.8618969919911956</v>
      </c>
      <c r="S1652" s="50">
        <v>5.1380738917568287</v>
      </c>
      <c r="T1652" s="50">
        <v>5.4110409964014687</v>
      </c>
      <c r="U1652" s="306">
        <v>4.0855034988538321</v>
      </c>
      <c r="V1652" s="50">
        <v>4.3096859068184274</v>
      </c>
      <c r="W1652" s="50">
        <v>4.5547710856343562</v>
      </c>
      <c r="X1652" s="50">
        <v>4.7931585753193247</v>
      </c>
      <c r="Y1652" s="50">
        <v>5.0315314795878026</v>
      </c>
      <c r="Z1652" s="50">
        <v>5.2633769885266384</v>
      </c>
    </row>
    <row r="1653" spans="1:26" x14ac:dyDescent="0.25">
      <c r="A1653" t="str">
        <f t="shared" si="34"/>
        <v>73. Reclamewezen en marktonderzoek</v>
      </c>
      <c r="B1653">
        <v>73</v>
      </c>
      <c r="C1653" s="3" t="s">
        <v>160</v>
      </c>
      <c r="D1653" s="208"/>
      <c r="E1653" s="50">
        <v>215.47672044817861</v>
      </c>
      <c r="F1653" s="50">
        <v>181.54369557866235</v>
      </c>
      <c r="G1653" s="50">
        <v>176.12304641047493</v>
      </c>
      <c r="H1653" s="50">
        <v>226.89547788071857</v>
      </c>
      <c r="I1653" s="50">
        <v>255.49985040423698</v>
      </c>
      <c r="J1653" s="50">
        <v>233.4247265074188</v>
      </c>
      <c r="K1653" s="50">
        <v>189.38174306418642</v>
      </c>
      <c r="L1653" s="50">
        <v>202.86992587092644</v>
      </c>
      <c r="M1653" s="50">
        <v>238.28472077565019</v>
      </c>
      <c r="N1653" s="50">
        <v>313.82207550005825</v>
      </c>
      <c r="O1653" s="306">
        <v>184.32560465885922</v>
      </c>
      <c r="P1653" s="50">
        <v>195.75005625283944</v>
      </c>
      <c r="Q1653" s="50">
        <v>208.27590316740617</v>
      </c>
      <c r="R1653" s="50">
        <v>220.6533188979889</v>
      </c>
      <c r="S1653" s="50">
        <v>233.18738731544548</v>
      </c>
      <c r="T1653" s="50">
        <v>245.57578174030289</v>
      </c>
      <c r="U1653" s="306">
        <v>185.89375800869948</v>
      </c>
      <c r="V1653" s="50">
        <v>196.09424132921794</v>
      </c>
      <c r="W1653" s="50">
        <v>207.2458178570825</v>
      </c>
      <c r="X1653" s="50">
        <v>218.09264403951775</v>
      </c>
      <c r="Y1653" s="50">
        <v>228.93880657354745</v>
      </c>
      <c r="Z1653" s="50">
        <v>239.48796726969437</v>
      </c>
    </row>
    <row r="1654" spans="1:26" x14ac:dyDescent="0.25">
      <c r="A1654" t="str">
        <f t="shared" si="34"/>
        <v>73. Reclamewezen en marktonderzoek</v>
      </c>
      <c r="B1654">
        <v>73</v>
      </c>
      <c r="C1654" s="3" t="s">
        <v>161</v>
      </c>
      <c r="D1654" s="208"/>
      <c r="E1654" s="50">
        <v>415.68429695924709</v>
      </c>
      <c r="F1654" s="50">
        <v>368.65700511090455</v>
      </c>
      <c r="G1654" s="50">
        <v>394.83809172445467</v>
      </c>
      <c r="H1654" s="50">
        <v>487.14605461927977</v>
      </c>
      <c r="I1654" s="50">
        <v>549.5448489975214</v>
      </c>
      <c r="J1654" s="50">
        <v>540.72358648700731</v>
      </c>
      <c r="K1654" s="50">
        <v>491.59884833907756</v>
      </c>
      <c r="L1654" s="50">
        <v>513.04507248252889</v>
      </c>
      <c r="M1654" s="50">
        <v>527.01232035167766</v>
      </c>
      <c r="N1654" s="50">
        <v>791.31056004545474</v>
      </c>
      <c r="O1654" s="306">
        <v>419.70189191626929</v>
      </c>
      <c r="P1654" s="50">
        <v>445.71490273467111</v>
      </c>
      <c r="Q1654" s="50">
        <v>474.23574582441347</v>
      </c>
      <c r="R1654" s="50">
        <v>502.41861715568672</v>
      </c>
      <c r="S1654" s="50">
        <v>530.9581802725445</v>
      </c>
      <c r="T1654" s="50">
        <v>559.16604964338114</v>
      </c>
      <c r="U1654" s="306">
        <v>424.16923893188437</v>
      </c>
      <c r="V1654" s="50">
        <v>447.44452957719608</v>
      </c>
      <c r="W1654" s="50">
        <v>472.89000864752398</v>
      </c>
      <c r="X1654" s="50">
        <v>497.64011352417458</v>
      </c>
      <c r="Y1654" s="50">
        <v>522.38870409909634</v>
      </c>
      <c r="Z1654" s="50">
        <v>546.45960089405685</v>
      </c>
    </row>
    <row r="1655" spans="1:26" x14ac:dyDescent="0.25">
      <c r="A1655" t="str">
        <f t="shared" si="34"/>
        <v>73. Reclamewezen en marktonderzoek</v>
      </c>
      <c r="B1655">
        <v>73</v>
      </c>
      <c r="C1655" s="3" t="s">
        <v>162</v>
      </c>
      <c r="D1655" s="208"/>
      <c r="E1655" s="50">
        <v>285.66429652531548</v>
      </c>
      <c r="F1655" s="50">
        <v>254.50497545167894</v>
      </c>
      <c r="G1655" s="50">
        <v>239.72761155401236</v>
      </c>
      <c r="H1655" s="50">
        <v>301.93906610777708</v>
      </c>
      <c r="I1655" s="50">
        <v>346.22296698141423</v>
      </c>
      <c r="J1655" s="50">
        <v>336.45395228090416</v>
      </c>
      <c r="K1655" s="50">
        <v>301.54016416799567</v>
      </c>
      <c r="L1655" s="50">
        <v>334.47376414665979</v>
      </c>
      <c r="M1655" s="50">
        <v>327.06798682968332</v>
      </c>
      <c r="N1655" s="50">
        <v>519.70142459187991</v>
      </c>
      <c r="O1655" s="306">
        <v>445.99457017430512</v>
      </c>
      <c r="P1655" s="50">
        <v>427.39004994253003</v>
      </c>
      <c r="Q1655" s="50">
        <v>407.44744303422613</v>
      </c>
      <c r="R1655" s="50">
        <v>385.79254515684374</v>
      </c>
      <c r="S1655" s="50">
        <v>368.92774402089776</v>
      </c>
      <c r="T1655" s="50">
        <v>350.65828509646133</v>
      </c>
      <c r="U1655" s="306">
        <v>451.83714794440704</v>
      </c>
      <c r="V1655" s="50">
        <v>430.09121722420508</v>
      </c>
      <c r="W1655" s="50">
        <v>407.27857838988569</v>
      </c>
      <c r="X1655" s="50">
        <v>383.05188802236927</v>
      </c>
      <c r="Y1655" s="50">
        <v>363.85546028666096</v>
      </c>
      <c r="Z1655" s="50">
        <v>343.52273876901904</v>
      </c>
    </row>
    <row r="1656" spans="1:26" x14ac:dyDescent="0.25">
      <c r="A1656" t="str">
        <f t="shared" si="34"/>
        <v>73. Reclamewezen en marktonderzoek</v>
      </c>
      <c r="B1656">
        <v>73</v>
      </c>
      <c r="C1656" s="3" t="s">
        <v>163</v>
      </c>
      <c r="D1656" s="208"/>
      <c r="E1656" s="50">
        <v>203.72025882986213</v>
      </c>
      <c r="F1656" s="50">
        <v>168.1603581752359</v>
      </c>
      <c r="G1656" s="50">
        <v>170.31936468494885</v>
      </c>
      <c r="H1656" s="50">
        <v>217.75422754758472</v>
      </c>
      <c r="I1656" s="50">
        <v>254.41523262332723</v>
      </c>
      <c r="J1656" s="50">
        <v>233.5918800481378</v>
      </c>
      <c r="K1656" s="50">
        <v>194.26142700317186</v>
      </c>
      <c r="L1656" s="50">
        <v>194.57540636183992</v>
      </c>
      <c r="M1656" s="50">
        <v>188.40539888032075</v>
      </c>
      <c r="N1656" s="50">
        <v>319.90868894377974</v>
      </c>
      <c r="O1656" s="306">
        <v>277.31246945567966</v>
      </c>
      <c r="P1656" s="50">
        <v>304.68288752506913</v>
      </c>
      <c r="Q1656" s="50">
        <v>322.88448727015992</v>
      </c>
      <c r="R1656" s="50">
        <v>344.11343079094092</v>
      </c>
      <c r="S1656" s="50">
        <v>360.7377698753379</v>
      </c>
      <c r="T1656" s="50">
        <v>377.25811653898256</v>
      </c>
      <c r="U1656" s="306">
        <v>281.54246813675229</v>
      </c>
      <c r="V1656" s="50">
        <v>307.26025217023886</v>
      </c>
      <c r="W1656" s="50">
        <v>323.43670541577592</v>
      </c>
      <c r="X1656" s="50">
        <v>342.39510909287054</v>
      </c>
      <c r="Y1656" s="50">
        <v>356.53432666796755</v>
      </c>
      <c r="Z1656" s="50">
        <v>370.36686902107272</v>
      </c>
    </row>
    <row r="1657" spans="1:26" x14ac:dyDescent="0.25">
      <c r="A1657" t="str">
        <f t="shared" si="34"/>
        <v>73. Reclamewezen en marktonderzoek</v>
      </c>
      <c r="B1657">
        <v>73</v>
      </c>
      <c r="C1657" s="3" t="s">
        <v>164</v>
      </c>
      <c r="D1657" s="208"/>
      <c r="E1657" s="50">
        <v>172.93156400141925</v>
      </c>
      <c r="F1657" s="50">
        <v>137.80906983198594</v>
      </c>
      <c r="G1657" s="50">
        <v>127.82607889585236</v>
      </c>
      <c r="H1657" s="50">
        <v>160.59895329739831</v>
      </c>
      <c r="I1657" s="50">
        <v>196.71184475137449</v>
      </c>
      <c r="J1657" s="50">
        <v>161.3529449600185</v>
      </c>
      <c r="K1657" s="50">
        <v>136.57657598621967</v>
      </c>
      <c r="L1657" s="50">
        <v>152.86885669547084</v>
      </c>
      <c r="M1657" s="50">
        <v>142.96848499339853</v>
      </c>
      <c r="N1657" s="50">
        <v>256.33840715892723</v>
      </c>
      <c r="O1657" s="306">
        <v>207.8265766889472</v>
      </c>
      <c r="P1657" s="50">
        <v>204.32714722090984</v>
      </c>
      <c r="Q1657" s="50">
        <v>212.08465716472696</v>
      </c>
      <c r="R1657" s="50">
        <v>221.01544339894861</v>
      </c>
      <c r="S1657" s="50">
        <v>228.06236510707976</v>
      </c>
      <c r="T1657" s="50">
        <v>248.02242022528532</v>
      </c>
      <c r="U1657" s="306">
        <v>211.31762049838753</v>
      </c>
      <c r="V1657" s="50">
        <v>206.36902094625461</v>
      </c>
      <c r="W1657" s="50">
        <v>212.77053633886507</v>
      </c>
      <c r="X1657" s="50">
        <v>220.24632081947902</v>
      </c>
      <c r="Y1657" s="50">
        <v>225.74777041679152</v>
      </c>
      <c r="Z1657" s="50">
        <v>243.86225841119958</v>
      </c>
    </row>
    <row r="1658" spans="1:26" x14ac:dyDescent="0.25">
      <c r="A1658" t="str">
        <f t="shared" si="34"/>
        <v>73. Reclamewezen en marktonderzoek</v>
      </c>
      <c r="B1658">
        <v>73</v>
      </c>
      <c r="C1658" s="3" t="s">
        <v>165</v>
      </c>
      <c r="D1658" s="208"/>
      <c r="E1658" s="50">
        <v>117.76481385683039</v>
      </c>
      <c r="F1658" s="50">
        <v>97.006818890210909</v>
      </c>
      <c r="G1658" s="50">
        <v>87.868243403759266</v>
      </c>
      <c r="H1658" s="50">
        <v>122.46285888799247</v>
      </c>
      <c r="I1658" s="50">
        <v>155.49334629112587</v>
      </c>
      <c r="J1658" s="50">
        <v>127.85692433666605</v>
      </c>
      <c r="K1658" s="50">
        <v>107.3967452976424</v>
      </c>
      <c r="L1658" s="50">
        <v>108.0340949612515</v>
      </c>
      <c r="M1658" s="50">
        <v>100.82398631517131</v>
      </c>
      <c r="N1658" s="50">
        <v>190.82575611302471</v>
      </c>
      <c r="O1658" s="306">
        <v>145.80660993437692</v>
      </c>
      <c r="P1658" s="50">
        <v>152.92782448538742</v>
      </c>
      <c r="Q1658" s="50">
        <v>161.65972650294503</v>
      </c>
      <c r="R1658" s="50">
        <v>166.3034414446175</v>
      </c>
      <c r="S1658" s="50">
        <v>177.4982861907495</v>
      </c>
      <c r="T1658" s="50">
        <v>184.24982100393302</v>
      </c>
      <c r="U1658" s="306">
        <v>148.52762133085466</v>
      </c>
      <c r="V1658" s="50">
        <v>154.73919324438239</v>
      </c>
      <c r="W1658" s="50">
        <v>162.47983228831902</v>
      </c>
      <c r="X1658" s="50">
        <v>166.02850733365202</v>
      </c>
      <c r="Y1658" s="50">
        <v>176.01893768801807</v>
      </c>
      <c r="Z1658" s="50">
        <v>181.49142501898112</v>
      </c>
    </row>
    <row r="1659" spans="1:26" x14ac:dyDescent="0.25">
      <c r="A1659" t="str">
        <f t="shared" si="34"/>
        <v>73. Reclamewezen en marktonderzoek</v>
      </c>
      <c r="B1659">
        <v>73</v>
      </c>
      <c r="C1659" s="3" t="s">
        <v>166</v>
      </c>
      <c r="D1659" s="206"/>
      <c r="E1659" s="50">
        <v>83.86586103298707</v>
      </c>
      <c r="F1659" s="50">
        <v>69.424060040555034</v>
      </c>
      <c r="G1659" s="50">
        <v>69.598508451548042</v>
      </c>
      <c r="H1659" s="50">
        <v>103.06239973776171</v>
      </c>
      <c r="I1659" s="50">
        <v>128.23575715358777</v>
      </c>
      <c r="J1659" s="50">
        <v>100.09160054399732</v>
      </c>
      <c r="K1659" s="50">
        <v>81.088524137926882</v>
      </c>
      <c r="L1659" s="50">
        <v>85.372990679802101</v>
      </c>
      <c r="M1659" s="50">
        <v>84.503727581893088</v>
      </c>
      <c r="N1659" s="50">
        <v>156.01099174498137</v>
      </c>
      <c r="O1659" s="306">
        <v>123.37359022443189</v>
      </c>
      <c r="P1659" s="50">
        <v>130.90695881686523</v>
      </c>
      <c r="Q1659" s="50">
        <v>132.04813718393689</v>
      </c>
      <c r="R1659" s="50">
        <v>138.2417637478074</v>
      </c>
      <c r="S1659" s="50">
        <v>143.42742826939073</v>
      </c>
      <c r="T1659" s="50">
        <v>143.638168577356</v>
      </c>
      <c r="U1659" s="306">
        <v>125.61526898721426</v>
      </c>
      <c r="V1659" s="50">
        <v>132.39353178051795</v>
      </c>
      <c r="W1659" s="50">
        <v>132.65392899346563</v>
      </c>
      <c r="X1659" s="50">
        <v>137.94657092839179</v>
      </c>
      <c r="Y1659" s="50">
        <v>142.16335335328651</v>
      </c>
      <c r="Z1659" s="50">
        <v>141.41943941513946</v>
      </c>
    </row>
    <row r="1660" spans="1:26" x14ac:dyDescent="0.25">
      <c r="A1660" t="str">
        <f t="shared" si="34"/>
        <v>73. Reclamewezen en marktonderzoek</v>
      </c>
      <c r="B1660">
        <v>73</v>
      </c>
      <c r="C1660" s="3" t="s">
        <v>167</v>
      </c>
      <c r="D1660" s="206"/>
      <c r="E1660" s="50">
        <v>61.162487580442956</v>
      </c>
      <c r="F1660" s="50">
        <v>52.990827520339813</v>
      </c>
      <c r="G1660" s="50">
        <v>50.512001917641314</v>
      </c>
      <c r="H1660" s="50">
        <v>74.123197807228607</v>
      </c>
      <c r="I1660" s="50">
        <v>100.82172385401981</v>
      </c>
      <c r="J1660" s="50">
        <v>77.978822855912327</v>
      </c>
      <c r="K1660" s="50">
        <v>71.205519976250955</v>
      </c>
      <c r="L1660" s="50">
        <v>82.119702968283363</v>
      </c>
      <c r="M1660" s="50">
        <v>82.363827453790179</v>
      </c>
      <c r="N1660" s="50">
        <v>134.24357667656315</v>
      </c>
      <c r="O1660" s="306">
        <v>112.17343109749396</v>
      </c>
      <c r="P1660" s="50">
        <v>109.56353993796805</v>
      </c>
      <c r="Q1660" s="50">
        <v>115.4428602682584</v>
      </c>
      <c r="R1660" s="50">
        <v>121.67823846877548</v>
      </c>
      <c r="S1660" s="50">
        <v>127.92409251914103</v>
      </c>
      <c r="T1660" s="50">
        <v>131.74777968660118</v>
      </c>
      <c r="U1660" s="306">
        <v>113.95222337075907</v>
      </c>
      <c r="V1660" s="50">
        <v>110.55608711728279</v>
      </c>
      <c r="W1660" s="50">
        <v>115.70909233874438</v>
      </c>
      <c r="X1660" s="50">
        <v>121.14266591497905</v>
      </c>
      <c r="Y1660" s="50">
        <v>126.50869104372269</v>
      </c>
      <c r="Z1660" s="50">
        <v>129.41813194680881</v>
      </c>
    </row>
    <row r="1661" spans="1:26" x14ac:dyDescent="0.25">
      <c r="A1661" t="str">
        <f t="shared" si="34"/>
        <v>73. Reclamewezen en marktonderzoek</v>
      </c>
      <c r="B1661">
        <v>73</v>
      </c>
      <c r="C1661" s="3" t="s">
        <v>168</v>
      </c>
      <c r="D1661" s="206"/>
      <c r="E1661" s="50">
        <v>30.396953193495975</v>
      </c>
      <c r="F1661" s="50">
        <v>29.731258973328607</v>
      </c>
      <c r="G1661" s="50">
        <v>29.975166764972677</v>
      </c>
      <c r="H1661" s="50">
        <v>55.000702946362146</v>
      </c>
      <c r="I1661" s="50">
        <v>68.848608603972352</v>
      </c>
      <c r="J1661" s="50">
        <v>45.984427590280085</v>
      </c>
      <c r="K1661" s="50">
        <v>45.612881679127192</v>
      </c>
      <c r="L1661" s="50">
        <v>51.818450998832361</v>
      </c>
      <c r="M1661" s="50">
        <v>51.051506182008232</v>
      </c>
      <c r="N1661" s="50">
        <v>95.814885767605517</v>
      </c>
      <c r="O1661" s="306">
        <v>85.234074867736226</v>
      </c>
      <c r="P1661" s="50">
        <v>97.771864218518516</v>
      </c>
      <c r="Q1661" s="50">
        <v>106.71265705426137</v>
      </c>
      <c r="R1661" s="50">
        <v>109.82605642313976</v>
      </c>
      <c r="S1661" s="50">
        <v>108.88973512608291</v>
      </c>
      <c r="T1661" s="50">
        <v>115.04209038360669</v>
      </c>
      <c r="U1661" s="306">
        <v>86.227838172696082</v>
      </c>
      <c r="V1661" s="50">
        <v>98.249861496042271</v>
      </c>
      <c r="W1661" s="50">
        <v>106.51672107107764</v>
      </c>
      <c r="X1661" s="50">
        <v>108.89076511766355</v>
      </c>
      <c r="Y1661" s="50">
        <v>107.23990135739547</v>
      </c>
      <c r="Z1661" s="50">
        <v>112.54080918684068</v>
      </c>
    </row>
    <row r="1662" spans="1:26" x14ac:dyDescent="0.25">
      <c r="A1662" t="str">
        <f t="shared" si="34"/>
        <v>73. Reclamewezen en marktonderzoek</v>
      </c>
      <c r="B1662">
        <v>73</v>
      </c>
      <c r="C1662" s="3" t="s">
        <v>169</v>
      </c>
      <c r="D1662" s="206"/>
      <c r="E1662" s="50">
        <v>17.559415306272985</v>
      </c>
      <c r="F1662" s="50">
        <v>14.812874006624703</v>
      </c>
      <c r="G1662" s="50">
        <v>14.112471565926548</v>
      </c>
      <c r="H1662" s="50">
        <v>42.659851015783019</v>
      </c>
      <c r="I1662" s="50">
        <v>69.94855067718099</v>
      </c>
      <c r="J1662" s="50">
        <v>27.231969183439183</v>
      </c>
      <c r="K1662" s="50">
        <v>19.272265219373018</v>
      </c>
      <c r="L1662" s="50">
        <v>20.388909370858389</v>
      </c>
      <c r="M1662" s="50">
        <v>19.11718933297098</v>
      </c>
      <c r="N1662" s="50">
        <v>46.893737884615213</v>
      </c>
      <c r="O1662" s="306">
        <v>53.611903145978495</v>
      </c>
      <c r="P1662" s="50">
        <v>67.290477959101395</v>
      </c>
      <c r="Q1662" s="50">
        <v>75.959326218903868</v>
      </c>
      <c r="R1662" s="50">
        <v>90.053309315142485</v>
      </c>
      <c r="S1662" s="50">
        <v>105.85716215610866</v>
      </c>
      <c r="T1662" s="50">
        <v>118.53817761044878</v>
      </c>
      <c r="U1662" s="306">
        <v>54.043061597866057</v>
      </c>
      <c r="V1662" s="50">
        <v>67.377693129742056</v>
      </c>
      <c r="W1662" s="50">
        <v>75.548776045913883</v>
      </c>
      <c r="X1662" s="50">
        <v>88.967177074384338</v>
      </c>
      <c r="Y1662" s="50">
        <v>103.88053681560818</v>
      </c>
      <c r="Z1662" s="50">
        <v>115.54628553877623</v>
      </c>
    </row>
    <row r="1663" spans="1:26" x14ac:dyDescent="0.25">
      <c r="A1663" t="str">
        <f t="shared" si="34"/>
        <v>73. Reclamewezen en marktonderzoek</v>
      </c>
      <c r="B1663">
        <v>73</v>
      </c>
      <c r="C1663" s="3" t="s">
        <v>26</v>
      </c>
      <c r="D1663" s="208"/>
      <c r="E1663" s="50">
        <v>109.11885608021191</v>
      </c>
      <c r="F1663" s="50">
        <v>97.534960500293124</v>
      </c>
      <c r="G1663" s="50">
        <v>94.599640248540538</v>
      </c>
      <c r="H1663" s="50">
        <v>171.78375176937379</v>
      </c>
      <c r="I1663" s="50">
        <v>239.61888313517318</v>
      </c>
      <c r="J1663" s="50">
        <v>151.19521962963159</v>
      </c>
      <c r="K1663" s="50">
        <v>136.09066687475118</v>
      </c>
      <c r="L1663" s="50">
        <v>154.32706333797412</v>
      </c>
      <c r="M1663" s="50">
        <v>152.5325229687694</v>
      </c>
      <c r="N1663" s="50">
        <v>276.95220032878387</v>
      </c>
      <c r="O1663" s="306">
        <v>251.01940911120869</v>
      </c>
      <c r="P1663" s="50">
        <v>274.62588211558796</v>
      </c>
      <c r="Q1663" s="50">
        <v>298.11484354142362</v>
      </c>
      <c r="R1663" s="50">
        <v>321.55760420705769</v>
      </c>
      <c r="S1663" s="50">
        <v>342.67098980133261</v>
      </c>
      <c r="T1663" s="50">
        <v>365.32804768065665</v>
      </c>
      <c r="U1663" s="306">
        <v>254.22312314132122</v>
      </c>
      <c r="V1663" s="50">
        <v>276.18364174306714</v>
      </c>
      <c r="W1663" s="50">
        <v>297.77458945573591</v>
      </c>
      <c r="X1663" s="50">
        <v>319.00060810702695</v>
      </c>
      <c r="Y1663" s="50">
        <v>337.62912921672637</v>
      </c>
      <c r="Z1663" s="50">
        <v>357.50522667242569</v>
      </c>
    </row>
    <row r="1664" spans="1:26" x14ac:dyDescent="0.25">
      <c r="A1664" t="str">
        <f t="shared" si="34"/>
        <v>73. Reclamewezen en marktonderzoek</v>
      </c>
      <c r="B1664">
        <v>73</v>
      </c>
      <c r="C1664" s="3" t="s">
        <v>19</v>
      </c>
      <c r="D1664" s="208"/>
      <c r="E1664" s="50">
        <v>1610.2702508830016</v>
      </c>
      <c r="F1664" s="50">
        <v>1378.600042913868</v>
      </c>
      <c r="G1664" s="50">
        <v>1362.5389753611078</v>
      </c>
      <c r="H1664" s="50">
        <v>1795.7379612275104</v>
      </c>
      <c r="I1664" s="50">
        <v>2132.6020031651451</v>
      </c>
      <c r="J1664" s="50">
        <v>1889.4951757626141</v>
      </c>
      <c r="K1664" s="50">
        <v>1639.6271901497985</v>
      </c>
      <c r="L1664" s="50">
        <v>1748.376649957466</v>
      </c>
      <c r="M1664" s="50">
        <v>1769.7631029645611</v>
      </c>
      <c r="N1664" s="50">
        <v>2834.509004423142</v>
      </c>
      <c r="O1664" s="306">
        <v>2059.4221707174629</v>
      </c>
      <c r="P1664" s="50">
        <v>2140.638885140479</v>
      </c>
      <c r="Q1664" s="50">
        <v>2221.3401154822168</v>
      </c>
      <c r="R1664" s="50">
        <v>2304.9580617918828</v>
      </c>
      <c r="S1664" s="50">
        <v>2390.6082247445352</v>
      </c>
      <c r="T1664" s="50">
        <v>2479.3077315027595</v>
      </c>
      <c r="U1664" s="306">
        <v>2087.2117504783746</v>
      </c>
      <c r="V1664" s="50">
        <v>2154.8853139218982</v>
      </c>
      <c r="W1664" s="50">
        <v>2221.0847684722876</v>
      </c>
      <c r="X1664" s="50">
        <v>2289.1949204428015</v>
      </c>
      <c r="Y1664" s="50">
        <v>2358.3080197816826</v>
      </c>
      <c r="Z1664" s="50">
        <v>2429.3789024601156</v>
      </c>
    </row>
    <row r="1665" spans="1:27" x14ac:dyDescent="0.25">
      <c r="A1665" t="str">
        <f t="shared" si="34"/>
        <v>73. Reclamewezen en marktonderzoek</v>
      </c>
      <c r="B1665">
        <v>73</v>
      </c>
      <c r="C1665" s="3" t="s">
        <v>20</v>
      </c>
      <c r="D1665" s="208"/>
      <c r="E1665" s="207">
        <v>6.7764312245336411E-2</v>
      </c>
      <c r="F1665" s="207">
        <v>7.0749280040742685E-2</v>
      </c>
      <c r="G1665" s="207">
        <v>6.9428942554446343E-2</v>
      </c>
      <c r="H1665" s="207">
        <v>9.5661925892543798E-2</v>
      </c>
      <c r="I1665" s="207">
        <v>0.11235986967072988</v>
      </c>
      <c r="J1665" s="207">
        <v>8.0018843958470601E-2</v>
      </c>
      <c r="K1665" s="207">
        <v>8.3000981986836753E-2</v>
      </c>
      <c r="L1665" s="207">
        <v>8.8268773974834625E-2</v>
      </c>
      <c r="M1665" s="207">
        <v>8.6188102076068543E-2</v>
      </c>
      <c r="N1665" s="207">
        <v>9.7707292478736399E-2</v>
      </c>
      <c r="O1665" s="307">
        <v>0.12188827171058296</v>
      </c>
      <c r="P1665" s="207">
        <v>0.1282915507243837</v>
      </c>
      <c r="Q1665" s="207">
        <v>0.1342049519853504</v>
      </c>
      <c r="R1665" s="207">
        <v>0.13950692185569644</v>
      </c>
      <c r="S1665" s="207">
        <v>0.14334050483656771</v>
      </c>
      <c r="T1665" s="207">
        <v>0.14735082823269535</v>
      </c>
      <c r="U1665" s="307">
        <v>0.12180035067503574</v>
      </c>
      <c r="V1665" s="207">
        <v>0.1281662833556613</v>
      </c>
      <c r="W1665" s="207">
        <v>0.134067188106716</v>
      </c>
      <c r="X1665" s="207">
        <v>0.13935056611313915</v>
      </c>
      <c r="Y1665" s="207">
        <v>0.14316583176780359</v>
      </c>
      <c r="Z1665" s="207">
        <v>0.14715910569174587</v>
      </c>
    </row>
    <row r="1666" spans="1:27" x14ac:dyDescent="0.25">
      <c r="A1666" t="str">
        <f t="shared" si="34"/>
        <v>73. Reclamewezen en marktonderzoek</v>
      </c>
      <c r="B1666">
        <v>73</v>
      </c>
      <c r="C1666" s="3" t="s">
        <v>29</v>
      </c>
      <c r="D1666" s="208"/>
      <c r="E1666" s="50">
        <v>1587.2702508830016</v>
      </c>
      <c r="F1666" s="50">
        <v>1378.600042913868</v>
      </c>
      <c r="G1666" s="50">
        <v>1362.5389753611078</v>
      </c>
      <c r="H1666" s="50">
        <v>1795.7379612275104</v>
      </c>
      <c r="I1666" s="50">
        <v>1835.6020031651451</v>
      </c>
      <c r="J1666" s="50">
        <v>1889.4951757626141</v>
      </c>
      <c r="K1666" s="50">
        <v>1639.6271901497985</v>
      </c>
      <c r="L1666" s="50">
        <v>1748.376649957466</v>
      </c>
      <c r="M1666" s="50">
        <v>1769.7631029645611</v>
      </c>
      <c r="N1666" s="50">
        <v>2131.9159646217349</v>
      </c>
      <c r="O1666" s="306">
        <v>2059.4221707174629</v>
      </c>
      <c r="P1666" s="50">
        <v>2140.638885140479</v>
      </c>
      <c r="Q1666" s="50">
        <v>2221.3401154822168</v>
      </c>
      <c r="R1666" s="50">
        <v>2304.9580617918828</v>
      </c>
      <c r="S1666" s="50">
        <v>2390.6082247445352</v>
      </c>
      <c r="T1666" s="50">
        <v>2479.3077315027595</v>
      </c>
      <c r="U1666" s="306">
        <v>2087.2117504783746</v>
      </c>
      <c r="V1666" s="50">
        <v>2154.8853139218982</v>
      </c>
      <c r="W1666" s="50">
        <v>2221.0847684722876</v>
      </c>
      <c r="X1666" s="50">
        <v>2289.1949204428015</v>
      </c>
      <c r="Y1666" s="50">
        <v>2358.3080197816826</v>
      </c>
      <c r="Z1666" s="50">
        <v>2429.3789024601156</v>
      </c>
    </row>
    <row r="1667" spans="1:27" x14ac:dyDescent="0.25">
      <c r="A1667" t="str">
        <f t="shared" ref="A1667:A1730" si="35">VLOOKUP(B1667,$AT$3:$AU$70,2)</f>
        <v>74. Overige gespecialiseerde wetenschappelijke en technische activiteiten</v>
      </c>
      <c r="B1667">
        <v>74</v>
      </c>
      <c r="C1667" s="3" t="s">
        <v>25</v>
      </c>
      <c r="D1667" s="50">
        <v>2304</v>
      </c>
      <c r="E1667" s="50">
        <v>2556</v>
      </c>
      <c r="F1667" s="50">
        <v>2720</v>
      </c>
      <c r="G1667" s="50">
        <v>2879</v>
      </c>
      <c r="H1667" s="50">
        <v>3075</v>
      </c>
      <c r="I1667" s="50">
        <v>3617</v>
      </c>
      <c r="J1667" s="50">
        <v>3853</v>
      </c>
      <c r="K1667" s="50">
        <v>3522</v>
      </c>
      <c r="L1667" s="50">
        <v>3859</v>
      </c>
      <c r="M1667" s="50">
        <v>4278</v>
      </c>
      <c r="N1667" s="50">
        <v>4426.1256579562005</v>
      </c>
      <c r="O1667" s="306">
        <v>4724.7394710032195</v>
      </c>
      <c r="P1667" s="50">
        <v>5043.4996188435525</v>
      </c>
      <c r="Q1667" s="50">
        <v>5383.7652978300557</v>
      </c>
      <c r="R1667" s="50">
        <v>5746.9874041083485</v>
      </c>
      <c r="S1667" s="50">
        <v>6134.71472025202</v>
      </c>
      <c r="T1667" s="50">
        <v>6548.6005192864768</v>
      </c>
      <c r="U1667" s="306">
        <v>4652.1115144255182</v>
      </c>
      <c r="V1667" s="50">
        <v>4889.6355899312448</v>
      </c>
      <c r="W1667" s="50">
        <v>5139.2869943434061</v>
      </c>
      <c r="X1667" s="50">
        <v>5401.6849158688919</v>
      </c>
      <c r="Y1667" s="50">
        <v>5677.480156768961</v>
      </c>
      <c r="Z1667" s="50">
        <v>5967.3567474863248</v>
      </c>
    </row>
    <row r="1668" spans="1:27" x14ac:dyDescent="0.25">
      <c r="A1668" t="str">
        <f t="shared" si="35"/>
        <v>74. Overige gespecialiseerde wetenschappelijke en technische activiteiten</v>
      </c>
      <c r="B1668">
        <v>74</v>
      </c>
      <c r="C1668" s="3" t="s">
        <v>154</v>
      </c>
      <c r="D1668" s="206"/>
      <c r="E1668" s="50">
        <v>252</v>
      </c>
      <c r="F1668" s="50">
        <v>164</v>
      </c>
      <c r="G1668" s="50">
        <v>159</v>
      </c>
      <c r="H1668" s="50">
        <v>196</v>
      </c>
      <c r="I1668" s="50">
        <v>542</v>
      </c>
      <c r="J1668" s="50">
        <v>236</v>
      </c>
      <c r="K1668" s="50">
        <v>-331</v>
      </c>
      <c r="L1668" s="50">
        <v>337</v>
      </c>
      <c r="M1668" s="50">
        <v>419</v>
      </c>
      <c r="N1668" s="50">
        <v>148.12565795620048</v>
      </c>
      <c r="O1668" s="306">
        <v>298.61381304701899</v>
      </c>
      <c r="P1668" s="50">
        <v>318.76014784033305</v>
      </c>
      <c r="Q1668" s="50">
        <v>340.26567898650319</v>
      </c>
      <c r="R1668" s="50">
        <v>363.22210627829281</v>
      </c>
      <c r="S1668" s="50">
        <v>387.72731614367149</v>
      </c>
      <c r="T1668" s="50">
        <v>413.8857990344568</v>
      </c>
      <c r="U1668" s="306">
        <v>225.9858564693177</v>
      </c>
      <c r="V1668" s="50">
        <v>237.52407550572661</v>
      </c>
      <c r="W1668" s="50">
        <v>249.65140441216136</v>
      </c>
      <c r="X1668" s="50">
        <v>262.3979215254858</v>
      </c>
      <c r="Y1668" s="50">
        <v>275.79524090006907</v>
      </c>
      <c r="Z1668" s="50">
        <v>289.8765907173638</v>
      </c>
    </row>
    <row r="1669" spans="1:27" x14ac:dyDescent="0.25">
      <c r="A1669" t="str">
        <f t="shared" si="35"/>
        <v>74. Overige gespecialiseerde wetenschappelijke en technische activiteiten</v>
      </c>
      <c r="B1669">
        <v>74</v>
      </c>
      <c r="C1669" s="3" t="s">
        <v>155</v>
      </c>
      <c r="D1669" s="206"/>
      <c r="E1669" s="207">
        <v>1.109375</v>
      </c>
      <c r="F1669" s="207">
        <v>1.0641627543035994</v>
      </c>
      <c r="G1669" s="207">
        <v>1.0584558823529411</v>
      </c>
      <c r="H1669" s="207">
        <v>1.0680791941646406</v>
      </c>
      <c r="I1669" s="207">
        <v>1.176260162601626</v>
      </c>
      <c r="J1669" s="207">
        <v>1.0652474426320155</v>
      </c>
      <c r="K1669" s="207">
        <v>0.9140929146119906</v>
      </c>
      <c r="L1669" s="207">
        <v>1.0956842703009653</v>
      </c>
      <c r="M1669" s="207">
        <v>1.108577351645504</v>
      </c>
      <c r="N1669" s="207">
        <v>1.0346249784843853</v>
      </c>
      <c r="O1669" s="307">
        <v>1.0674661851297069</v>
      </c>
      <c r="P1669" s="207">
        <v>1.067466185129706</v>
      </c>
      <c r="Q1669" s="207">
        <v>1.0674661851297065</v>
      </c>
      <c r="R1669" s="207">
        <v>1.0674661851297067</v>
      </c>
      <c r="S1669" s="207">
        <v>1.0674661851297076</v>
      </c>
      <c r="T1669" s="207">
        <v>1.0674661851297063</v>
      </c>
      <c r="U1669" s="307">
        <v>1.0510572617980458</v>
      </c>
      <c r="V1669" s="207">
        <v>1.0510572617980458</v>
      </c>
      <c r="W1669" s="207">
        <v>1.0510572617980458</v>
      </c>
      <c r="X1669" s="207">
        <v>1.0510572617980463</v>
      </c>
      <c r="Y1669" s="207">
        <v>1.0510572617980452</v>
      </c>
      <c r="Z1669" s="207">
        <v>1.051057261798046</v>
      </c>
    </row>
    <row r="1670" spans="1:27" x14ac:dyDescent="0.25">
      <c r="A1670" t="str">
        <f t="shared" si="35"/>
        <v>74. Overige gespecialiseerde wetenschappelijke en technische activiteiten</v>
      </c>
      <c r="B1670">
        <v>74</v>
      </c>
      <c r="C1670" s="3" t="s">
        <v>8</v>
      </c>
      <c r="D1670" s="50">
        <v>7</v>
      </c>
      <c r="E1670" s="50">
        <v>6</v>
      </c>
      <c r="F1670" s="50">
        <v>6</v>
      </c>
      <c r="G1670" s="50">
        <v>9</v>
      </c>
      <c r="H1670" s="50">
        <v>8</v>
      </c>
      <c r="I1670" s="50">
        <v>7</v>
      </c>
      <c r="J1670" s="50">
        <v>6</v>
      </c>
      <c r="K1670" s="50">
        <v>4</v>
      </c>
      <c r="L1670" s="50">
        <v>9</v>
      </c>
      <c r="M1670" s="50">
        <v>4</v>
      </c>
      <c r="N1670" s="50">
        <v>8.6819993427149953</v>
      </c>
      <c r="O1670" s="306">
        <v>9.2555210917974975</v>
      </c>
      <c r="P1670" s="50">
        <v>9.9470042770707447</v>
      </c>
      <c r="Q1670" s="50">
        <v>10.662340172036352</v>
      </c>
      <c r="R1670" s="50">
        <v>11.414601456864741</v>
      </c>
      <c r="S1670" s="50">
        <v>12.228873628107817</v>
      </c>
      <c r="T1670" s="50">
        <v>12.978733949192165</v>
      </c>
      <c r="U1670" s="306">
        <v>9.1132466683960427</v>
      </c>
      <c r="V1670" s="50">
        <v>9.6435471006371642</v>
      </c>
      <c r="W1670" s="50">
        <v>10.178160291923897</v>
      </c>
      <c r="X1670" s="50">
        <v>10.728765555693377</v>
      </c>
      <c r="Y1670" s="50">
        <v>11.317427220212293</v>
      </c>
      <c r="Z1670" s="50">
        <v>11.826761363354681</v>
      </c>
    </row>
    <row r="1671" spans="1:27" x14ac:dyDescent="0.25">
      <c r="A1671" t="str">
        <f t="shared" si="35"/>
        <v>74. Overige gespecialiseerde wetenschappelijke en technische activiteiten</v>
      </c>
      <c r="B1671">
        <v>74</v>
      </c>
      <c r="C1671" s="41" t="s">
        <v>9</v>
      </c>
      <c r="D1671" s="50">
        <v>172</v>
      </c>
      <c r="E1671" s="50">
        <v>197</v>
      </c>
      <c r="F1671" s="50">
        <v>208</v>
      </c>
      <c r="G1671" s="50">
        <v>204</v>
      </c>
      <c r="H1671" s="50">
        <v>239</v>
      </c>
      <c r="I1671" s="50">
        <v>264</v>
      </c>
      <c r="J1671" s="50">
        <v>300</v>
      </c>
      <c r="K1671" s="50">
        <v>273</v>
      </c>
      <c r="L1671" s="50">
        <v>318</v>
      </c>
      <c r="M1671" s="50">
        <v>372</v>
      </c>
      <c r="N1671" s="50">
        <v>335.04624736204687</v>
      </c>
      <c r="O1671" s="306">
        <v>357.17897304254882</v>
      </c>
      <c r="P1671" s="50">
        <v>383.86393778332098</v>
      </c>
      <c r="Q1671" s="50">
        <v>411.4694002754029</v>
      </c>
      <c r="R1671" s="50">
        <v>440.49984713082563</v>
      </c>
      <c r="S1671" s="50">
        <v>471.92335046652443</v>
      </c>
      <c r="T1671" s="50">
        <v>500.86114194837035</v>
      </c>
      <c r="U1671" s="306">
        <v>351.68847370310181</v>
      </c>
      <c r="V1671" s="50">
        <v>372.15324947458873</v>
      </c>
      <c r="W1671" s="50">
        <v>392.7844585383358</v>
      </c>
      <c r="X1671" s="50">
        <v>414.03281621743986</v>
      </c>
      <c r="Y1671" s="50">
        <v>436.74980499819264</v>
      </c>
      <c r="Z1671" s="50">
        <v>456.40547261309655</v>
      </c>
      <c r="AA1671" s="8"/>
    </row>
    <row r="1672" spans="1:27" x14ac:dyDescent="0.25">
      <c r="A1672" t="str">
        <f t="shared" si="35"/>
        <v>74. Overige gespecialiseerde wetenschappelijke en technische activiteiten</v>
      </c>
      <c r="B1672">
        <v>74</v>
      </c>
      <c r="C1672" s="41" t="s">
        <v>10</v>
      </c>
      <c r="D1672" s="50">
        <v>492</v>
      </c>
      <c r="E1672" s="50">
        <v>592</v>
      </c>
      <c r="F1672" s="50">
        <v>677</v>
      </c>
      <c r="G1672" s="50">
        <v>684</v>
      </c>
      <c r="H1672" s="50">
        <v>737</v>
      </c>
      <c r="I1672" s="50">
        <v>896</v>
      </c>
      <c r="J1672" s="50">
        <v>881</v>
      </c>
      <c r="K1672" s="50">
        <v>846</v>
      </c>
      <c r="L1672" s="50">
        <v>959</v>
      </c>
      <c r="M1672" s="50">
        <v>1049</v>
      </c>
      <c r="N1672" s="50">
        <v>1027.7645585550342</v>
      </c>
      <c r="O1672" s="306">
        <v>1095.657368033543</v>
      </c>
      <c r="P1672" s="50">
        <v>1177.5143093447532</v>
      </c>
      <c r="Q1672" s="50">
        <v>1262.1949055169698</v>
      </c>
      <c r="R1672" s="50">
        <v>1351.2466845830941</v>
      </c>
      <c r="S1672" s="50">
        <v>1447.6392372182781</v>
      </c>
      <c r="T1672" s="50">
        <v>1536.406793106642</v>
      </c>
      <c r="U1672" s="306">
        <v>1078.8150942451255</v>
      </c>
      <c r="V1672" s="50">
        <v>1141.5914166254265</v>
      </c>
      <c r="W1672" s="50">
        <v>1204.8782781939606</v>
      </c>
      <c r="X1672" s="50">
        <v>1270.0582619186719</v>
      </c>
      <c r="Y1672" s="50">
        <v>1339.7433162351313</v>
      </c>
      <c r="Z1672" s="50">
        <v>1400.037674725608</v>
      </c>
    </row>
    <row r="1673" spans="1:27" x14ac:dyDescent="0.25">
      <c r="A1673" t="str">
        <f t="shared" si="35"/>
        <v>74. Overige gespecialiseerde wetenschappelijke en technische activiteiten</v>
      </c>
      <c r="B1673">
        <v>74</v>
      </c>
      <c r="C1673" s="41" t="s">
        <v>11</v>
      </c>
      <c r="D1673" s="50">
        <v>435</v>
      </c>
      <c r="E1673" s="50">
        <v>467</v>
      </c>
      <c r="F1673" s="50">
        <v>486</v>
      </c>
      <c r="G1673" s="50">
        <v>546</v>
      </c>
      <c r="H1673" s="50">
        <v>575</v>
      </c>
      <c r="I1673" s="50">
        <v>653</v>
      </c>
      <c r="J1673" s="50">
        <v>763</v>
      </c>
      <c r="K1673" s="50">
        <v>668</v>
      </c>
      <c r="L1673" s="50">
        <v>710</v>
      </c>
      <c r="M1673" s="50">
        <v>845</v>
      </c>
      <c r="N1673" s="50">
        <v>924.25300838046383</v>
      </c>
      <c r="O1673" s="306">
        <v>983.66327413299575</v>
      </c>
      <c r="P1673" s="50">
        <v>1034.0946642592342</v>
      </c>
      <c r="Q1673" s="50">
        <v>1085.9880331928496</v>
      </c>
      <c r="R1673" s="50">
        <v>1128.7613775066213</v>
      </c>
      <c r="S1673" s="50">
        <v>1190.7630902596063</v>
      </c>
      <c r="T1673" s="50">
        <v>1275.2788952936423</v>
      </c>
      <c r="U1673" s="306">
        <v>968.54255604911793</v>
      </c>
      <c r="V1673" s="50">
        <v>1002.5471311286317</v>
      </c>
      <c r="W1673" s="50">
        <v>1036.6730097335608</v>
      </c>
      <c r="X1673" s="50">
        <v>1060.9407812751058</v>
      </c>
      <c r="Y1673" s="50">
        <v>1102.0127462559628</v>
      </c>
      <c r="Z1673" s="50">
        <v>1162.0870899583592</v>
      </c>
    </row>
    <row r="1674" spans="1:27" x14ac:dyDescent="0.25">
      <c r="A1674" t="str">
        <f t="shared" si="35"/>
        <v>74. Overige gespecialiseerde wetenschappelijke en technische activiteiten</v>
      </c>
      <c r="B1674">
        <v>74</v>
      </c>
      <c r="C1674" s="41" t="s">
        <v>12</v>
      </c>
      <c r="D1674" s="50">
        <v>320</v>
      </c>
      <c r="E1674" s="50">
        <v>373</v>
      </c>
      <c r="F1674" s="50">
        <v>425</v>
      </c>
      <c r="G1674" s="50">
        <v>437</v>
      </c>
      <c r="H1674" s="50">
        <v>460</v>
      </c>
      <c r="I1674" s="50">
        <v>538</v>
      </c>
      <c r="J1674" s="50">
        <v>547</v>
      </c>
      <c r="K1674" s="50">
        <v>460</v>
      </c>
      <c r="L1674" s="50">
        <v>509</v>
      </c>
      <c r="M1674" s="50">
        <v>563</v>
      </c>
      <c r="N1674" s="50">
        <v>612.78684639056007</v>
      </c>
      <c r="O1674" s="306">
        <v>663.90311506482885</v>
      </c>
      <c r="P1674" s="50">
        <v>749.79395005909419</v>
      </c>
      <c r="Q1674" s="50">
        <v>822.15121842581561</v>
      </c>
      <c r="R1674" s="50">
        <v>908.27882261307514</v>
      </c>
      <c r="S1674" s="50">
        <v>993.46678609278138</v>
      </c>
      <c r="T1674" s="50">
        <v>1057.3260597363785</v>
      </c>
      <c r="U1674" s="306">
        <v>653.69770016128712</v>
      </c>
      <c r="V1674" s="50">
        <v>726.91969076914904</v>
      </c>
      <c r="W1674" s="50">
        <v>784.81709927852671</v>
      </c>
      <c r="X1674" s="50">
        <v>853.70571927909214</v>
      </c>
      <c r="Y1674" s="50">
        <v>919.42139474402347</v>
      </c>
      <c r="Z1674" s="50">
        <v>963.47941491909364</v>
      </c>
    </row>
    <row r="1675" spans="1:27" x14ac:dyDescent="0.25">
      <c r="A1675" t="str">
        <f t="shared" si="35"/>
        <v>74. Overige gespecialiseerde wetenschappelijke en technische activiteiten</v>
      </c>
      <c r="B1675">
        <v>74</v>
      </c>
      <c r="C1675" s="41" t="s">
        <v>13</v>
      </c>
      <c r="D1675" s="50">
        <v>276</v>
      </c>
      <c r="E1675" s="50">
        <v>289</v>
      </c>
      <c r="F1675" s="50">
        <v>291</v>
      </c>
      <c r="G1675" s="50">
        <v>326</v>
      </c>
      <c r="H1675" s="50">
        <v>318</v>
      </c>
      <c r="I1675" s="50">
        <v>395</v>
      </c>
      <c r="J1675" s="50">
        <v>435</v>
      </c>
      <c r="K1675" s="50">
        <v>384</v>
      </c>
      <c r="L1675" s="50">
        <v>420</v>
      </c>
      <c r="M1675" s="50">
        <v>450</v>
      </c>
      <c r="N1675" s="50">
        <v>471.76470790001724</v>
      </c>
      <c r="O1675" s="306">
        <v>503.33119886310283</v>
      </c>
      <c r="P1675" s="50">
        <v>520.05207121090382</v>
      </c>
      <c r="Q1675" s="50">
        <v>561.52080639907513</v>
      </c>
      <c r="R1675" s="50">
        <v>605.16091968184753</v>
      </c>
      <c r="S1675" s="50">
        <v>658.67611284307338</v>
      </c>
      <c r="T1675" s="50">
        <v>713.62028364524917</v>
      </c>
      <c r="U1675" s="306">
        <v>495.59407035483633</v>
      </c>
      <c r="V1675" s="50">
        <v>504.18663788723717</v>
      </c>
      <c r="W1675" s="50">
        <v>536.02198790930311</v>
      </c>
      <c r="X1675" s="50">
        <v>568.80037864393944</v>
      </c>
      <c r="Y1675" s="50">
        <v>609.58344942413851</v>
      </c>
      <c r="Z1675" s="50">
        <v>650.28043811986481</v>
      </c>
    </row>
    <row r="1676" spans="1:27" x14ac:dyDescent="0.25">
      <c r="A1676" t="str">
        <f t="shared" si="35"/>
        <v>74. Overige gespecialiseerde wetenschappelijke en technische activiteiten</v>
      </c>
      <c r="B1676">
        <v>74</v>
      </c>
      <c r="C1676" s="41" t="s">
        <v>14</v>
      </c>
      <c r="D1676" s="50">
        <v>226</v>
      </c>
      <c r="E1676" s="50">
        <v>233</v>
      </c>
      <c r="F1676" s="50">
        <v>230</v>
      </c>
      <c r="G1676" s="50">
        <v>249</v>
      </c>
      <c r="H1676" s="50">
        <v>296</v>
      </c>
      <c r="I1676" s="50">
        <v>333</v>
      </c>
      <c r="J1676" s="50">
        <v>339</v>
      </c>
      <c r="K1676" s="50">
        <v>296</v>
      </c>
      <c r="L1676" s="50">
        <v>310</v>
      </c>
      <c r="M1676" s="50">
        <v>331</v>
      </c>
      <c r="N1676" s="50">
        <v>361.17900217721751</v>
      </c>
      <c r="O1676" s="306">
        <v>396.28325472861883</v>
      </c>
      <c r="P1676" s="50">
        <v>422.93391333416872</v>
      </c>
      <c r="Q1676" s="50">
        <v>446.03822546039737</v>
      </c>
      <c r="R1676" s="50">
        <v>483.69878127323517</v>
      </c>
      <c r="S1676" s="50">
        <v>507.09336501991584</v>
      </c>
      <c r="T1676" s="50">
        <v>541.0237499263983</v>
      </c>
      <c r="U1676" s="306">
        <v>390.19165048386901</v>
      </c>
      <c r="V1676" s="50">
        <v>410.03130189624704</v>
      </c>
      <c r="W1676" s="50">
        <v>425.78350360342756</v>
      </c>
      <c r="X1676" s="50">
        <v>454.63618186460536</v>
      </c>
      <c r="Y1676" s="50">
        <v>469.2985165268617</v>
      </c>
      <c r="Z1676" s="50">
        <v>493.00330890017665</v>
      </c>
    </row>
    <row r="1677" spans="1:27" x14ac:dyDescent="0.25">
      <c r="A1677" t="str">
        <f t="shared" si="35"/>
        <v>74. Overige gespecialiseerde wetenschappelijke en technische activiteiten</v>
      </c>
      <c r="B1677">
        <v>74</v>
      </c>
      <c r="C1677" s="41" t="s">
        <v>15</v>
      </c>
      <c r="D1677" s="50">
        <v>195</v>
      </c>
      <c r="E1677" s="50">
        <v>198</v>
      </c>
      <c r="F1677" s="50">
        <v>190</v>
      </c>
      <c r="G1677" s="50">
        <v>210</v>
      </c>
      <c r="H1677" s="50">
        <v>217</v>
      </c>
      <c r="I1677" s="50">
        <v>255</v>
      </c>
      <c r="J1677" s="50">
        <v>268</v>
      </c>
      <c r="K1677" s="50">
        <v>262</v>
      </c>
      <c r="L1677" s="50">
        <v>282</v>
      </c>
      <c r="M1677" s="50">
        <v>293</v>
      </c>
      <c r="N1677" s="50">
        <v>287.8556916023735</v>
      </c>
      <c r="O1677" s="306">
        <v>291.73503981421817</v>
      </c>
      <c r="P1677" s="50">
        <v>304.00711645837407</v>
      </c>
      <c r="Q1677" s="50">
        <v>322.85506455807138</v>
      </c>
      <c r="R1677" s="50">
        <v>337.90470989624129</v>
      </c>
      <c r="S1677" s="50">
        <v>368.41680079070295</v>
      </c>
      <c r="T1677" s="50">
        <v>403.90281549226637</v>
      </c>
      <c r="U1677" s="306">
        <v>287.25053438617141</v>
      </c>
      <c r="V1677" s="50">
        <v>294.73265164399504</v>
      </c>
      <c r="W1677" s="50">
        <v>308.19412484603686</v>
      </c>
      <c r="X1677" s="50">
        <v>317.60201408180563</v>
      </c>
      <c r="Y1677" s="50">
        <v>340.95783932779079</v>
      </c>
      <c r="Z1677" s="50">
        <v>368.05301900124374</v>
      </c>
    </row>
    <row r="1678" spans="1:27" x14ac:dyDescent="0.25">
      <c r="A1678" t="str">
        <f t="shared" si="35"/>
        <v>74. Overige gespecialiseerde wetenschappelijke en technische activiteiten</v>
      </c>
      <c r="B1678">
        <v>74</v>
      </c>
      <c r="C1678" s="41" t="s">
        <v>16</v>
      </c>
      <c r="D1678" s="50">
        <v>140</v>
      </c>
      <c r="E1678" s="50">
        <v>147</v>
      </c>
      <c r="F1678" s="50">
        <v>140</v>
      </c>
      <c r="G1678" s="50">
        <v>138</v>
      </c>
      <c r="H1678" s="50">
        <v>150</v>
      </c>
      <c r="I1678" s="50">
        <v>177</v>
      </c>
      <c r="J1678" s="50">
        <v>189</v>
      </c>
      <c r="K1678" s="50">
        <v>209</v>
      </c>
      <c r="L1678" s="50">
        <v>217</v>
      </c>
      <c r="M1678" s="50">
        <v>236</v>
      </c>
      <c r="N1678" s="50">
        <v>249.52059908603033</v>
      </c>
      <c r="O1678" s="306">
        <v>249.57481383883882</v>
      </c>
      <c r="P1678" s="50">
        <v>249.21540486589527</v>
      </c>
      <c r="Q1678" s="50">
        <v>262.73743286388765</v>
      </c>
      <c r="R1678" s="50">
        <v>274.03676620053869</v>
      </c>
      <c r="S1678" s="50">
        <v>268.74672158961084</v>
      </c>
      <c r="T1678" s="50">
        <v>272.2196983711882</v>
      </c>
      <c r="U1678" s="306">
        <v>245.73838881400542</v>
      </c>
      <c r="V1678" s="50">
        <v>241.61249237306731</v>
      </c>
      <c r="W1678" s="50">
        <v>250.80645179476662</v>
      </c>
      <c r="X1678" s="50">
        <v>257.57151743898822</v>
      </c>
      <c r="Y1678" s="50">
        <v>248.71640306023028</v>
      </c>
      <c r="Z1678" s="50">
        <v>248.05789406298948</v>
      </c>
    </row>
    <row r="1679" spans="1:27" x14ac:dyDescent="0.25">
      <c r="A1679" t="str">
        <f t="shared" si="35"/>
        <v>74. Overige gespecialiseerde wetenschappelijke en technische activiteiten</v>
      </c>
      <c r="B1679">
        <v>74</v>
      </c>
      <c r="C1679" s="41" t="s">
        <v>17</v>
      </c>
      <c r="D1679" s="50">
        <v>33</v>
      </c>
      <c r="E1679" s="50">
        <v>40</v>
      </c>
      <c r="F1679" s="50">
        <v>57</v>
      </c>
      <c r="G1679" s="50">
        <v>67</v>
      </c>
      <c r="H1679" s="50">
        <v>65</v>
      </c>
      <c r="I1679" s="50">
        <v>87</v>
      </c>
      <c r="J1679" s="50">
        <v>108</v>
      </c>
      <c r="K1679" s="50">
        <v>102</v>
      </c>
      <c r="L1679" s="50">
        <v>106</v>
      </c>
      <c r="M1679" s="50">
        <v>117</v>
      </c>
      <c r="N1679" s="50">
        <v>127.71343133341088</v>
      </c>
      <c r="O1679" s="306">
        <v>143.38027272938899</v>
      </c>
      <c r="P1679" s="50">
        <v>161.42490416471878</v>
      </c>
      <c r="Q1679" s="50">
        <v>164.57229655128967</v>
      </c>
      <c r="R1679" s="50">
        <v>168.51519485117626</v>
      </c>
      <c r="S1679" s="50">
        <v>177.81811482148811</v>
      </c>
      <c r="T1679" s="50">
        <v>177.24218993622381</v>
      </c>
      <c r="U1679" s="306">
        <v>141.17625359017543</v>
      </c>
      <c r="V1679" s="50">
        <v>156.50025104711588</v>
      </c>
      <c r="W1679" s="50">
        <v>157.09902206104064</v>
      </c>
      <c r="X1679" s="50">
        <v>158.39011330903273</v>
      </c>
      <c r="Y1679" s="50">
        <v>164.56491694394396</v>
      </c>
      <c r="Z1679" s="50">
        <v>161.51044409262875</v>
      </c>
    </row>
    <row r="1680" spans="1:27" x14ac:dyDescent="0.25">
      <c r="A1680" t="str">
        <f t="shared" si="35"/>
        <v>74. Overige gespecialiseerde wetenschappelijke en technische activiteiten</v>
      </c>
      <c r="B1680">
        <v>74</v>
      </c>
      <c r="C1680" s="41" t="s">
        <v>156</v>
      </c>
      <c r="D1680" s="50">
        <v>8</v>
      </c>
      <c r="E1680" s="50">
        <v>14</v>
      </c>
      <c r="F1680" s="50">
        <v>10</v>
      </c>
      <c r="G1680" s="50">
        <v>9</v>
      </c>
      <c r="H1680" s="50">
        <v>10</v>
      </c>
      <c r="I1680" s="50">
        <v>12</v>
      </c>
      <c r="J1680" s="50">
        <v>17</v>
      </c>
      <c r="K1680" s="50">
        <v>18</v>
      </c>
      <c r="L1680" s="50">
        <v>19</v>
      </c>
      <c r="M1680" s="50">
        <v>18</v>
      </c>
      <c r="N1680" s="50">
        <v>19.559565826330527</v>
      </c>
      <c r="O1680" s="306">
        <v>30.776639663336752</v>
      </c>
      <c r="P1680" s="50">
        <v>30.65234308601957</v>
      </c>
      <c r="Q1680" s="50">
        <v>33.575574414260196</v>
      </c>
      <c r="R1680" s="50">
        <v>37.469698914830211</v>
      </c>
      <c r="S1680" s="50">
        <v>37.942267521930916</v>
      </c>
      <c r="T1680" s="50">
        <v>57.740157880925565</v>
      </c>
      <c r="U1680" s="306">
        <v>30.303545969431603</v>
      </c>
      <c r="V1680" s="50">
        <v>29.717219985148049</v>
      </c>
      <c r="W1680" s="50">
        <v>32.050898092523688</v>
      </c>
      <c r="X1680" s="50">
        <v>35.218366284515959</v>
      </c>
      <c r="Y1680" s="50">
        <v>35.114342032473985</v>
      </c>
      <c r="Z1680" s="50">
        <v>52.615229729910176</v>
      </c>
    </row>
    <row r="1681" spans="1:26" x14ac:dyDescent="0.25">
      <c r="A1681" t="str">
        <f t="shared" si="35"/>
        <v>74. Overige gespecialiseerde wetenschappelijke en technische activiteiten</v>
      </c>
      <c r="B1681">
        <v>74</v>
      </c>
      <c r="C1681" s="41" t="s">
        <v>6</v>
      </c>
      <c r="D1681" s="50">
        <v>181</v>
      </c>
      <c r="E1681" s="50">
        <v>201</v>
      </c>
      <c r="F1681" s="50">
        <v>207</v>
      </c>
      <c r="G1681" s="50">
        <v>214</v>
      </c>
      <c r="H1681" s="50">
        <v>225</v>
      </c>
      <c r="I1681" s="50">
        <v>276</v>
      </c>
      <c r="J1681" s="50">
        <v>314</v>
      </c>
      <c r="K1681" s="50">
        <v>329</v>
      </c>
      <c r="L1681" s="50">
        <v>342</v>
      </c>
      <c r="M1681" s="50">
        <v>371</v>
      </c>
      <c r="N1681" s="50">
        <v>396.79359624577171</v>
      </c>
      <c r="O1681" s="306">
        <v>423.73172623156455</v>
      </c>
      <c r="P1681" s="50">
        <v>441.29265211663363</v>
      </c>
      <c r="Q1681" s="50">
        <v>460.88530382943753</v>
      </c>
      <c r="R1681" s="50">
        <v>480.02165996654514</v>
      </c>
      <c r="S1681" s="50">
        <v>484.50710393302984</v>
      </c>
      <c r="T1681" s="50">
        <v>507.20204618833753</v>
      </c>
      <c r="U1681" s="306">
        <v>417.21818837361246</v>
      </c>
      <c r="V1681" s="50">
        <v>427.82996340533123</v>
      </c>
      <c r="W1681" s="50">
        <v>439.95637194833097</v>
      </c>
      <c r="X1681" s="50">
        <v>451.17999703253696</v>
      </c>
      <c r="Y1681" s="50">
        <v>448.39566203664822</v>
      </c>
      <c r="Z1681" s="50">
        <v>462.18356788552842</v>
      </c>
    </row>
    <row r="1682" spans="1:26" x14ac:dyDescent="0.25">
      <c r="A1682" t="str">
        <f t="shared" si="35"/>
        <v>74. Overige gespecialiseerde wetenschappelijke en technische activiteiten</v>
      </c>
      <c r="B1682">
        <v>74</v>
      </c>
      <c r="C1682" s="41" t="s">
        <v>157</v>
      </c>
      <c r="D1682" s="207">
        <v>1.0694853169013834</v>
      </c>
      <c r="E1682" s="206"/>
      <c r="F1682" s="206"/>
      <c r="G1682" s="206"/>
      <c r="H1682" s="206"/>
      <c r="I1682" s="206"/>
      <c r="J1682" s="206"/>
      <c r="K1682" s="206"/>
      <c r="L1682" s="206"/>
      <c r="M1682" s="206"/>
      <c r="N1682" s="206"/>
      <c r="O1682" s="308"/>
      <c r="P1682" s="206"/>
      <c r="Q1682" s="206"/>
      <c r="R1682" s="206"/>
      <c r="S1682" s="206"/>
      <c r="T1682" s="206"/>
      <c r="U1682" s="308"/>
      <c r="V1682" s="206"/>
      <c r="W1682" s="206"/>
      <c r="X1682" s="206"/>
      <c r="Y1682" s="206"/>
      <c r="Z1682" s="206"/>
    </row>
    <row r="1683" spans="1:26" x14ac:dyDescent="0.25">
      <c r="A1683" t="str">
        <f t="shared" si="35"/>
        <v>74. Overige gespecialiseerde wetenschappelijke en technische activiteiten</v>
      </c>
      <c r="B1683">
        <v>74</v>
      </c>
      <c r="C1683" s="41" t="s">
        <v>158</v>
      </c>
      <c r="D1683" s="206"/>
      <c r="E1683" s="207">
        <v>-1.9944841549308312E-2</v>
      </c>
      <c r="F1683" s="207">
        <v>2.6612812988919821E-3</v>
      </c>
      <c r="G1683" s="207">
        <v>5.5147172742211481E-3</v>
      </c>
      <c r="H1683" s="207">
        <v>7.0306136837139377E-4</v>
      </c>
      <c r="I1683" s="207">
        <v>-5.3387422850121324E-2</v>
      </c>
      <c r="J1683" s="207">
        <v>2.1189371346839181E-3</v>
      </c>
      <c r="K1683" s="207">
        <v>7.7696201144696386E-2</v>
      </c>
      <c r="L1683" s="207">
        <v>-1.3099476699790946E-2</v>
      </c>
      <c r="M1683" s="207">
        <v>-1.9546017372060298E-2</v>
      </c>
      <c r="N1683" s="207">
        <v>1.7430169208499047E-2</v>
      </c>
      <c r="O1683" s="307">
        <v>1.0095658858382262E-3</v>
      </c>
      <c r="P1683" s="207">
        <v>1.0095658858386702E-3</v>
      </c>
      <c r="Q1683" s="207">
        <v>1.0095658858384482E-3</v>
      </c>
      <c r="R1683" s="207">
        <v>1.0095658858383372E-3</v>
      </c>
      <c r="S1683" s="207">
        <v>1.0095658858378931E-3</v>
      </c>
      <c r="T1683" s="207">
        <v>1.0095658858385592E-3</v>
      </c>
      <c r="U1683" s="307">
        <v>9.2140275516687797E-3</v>
      </c>
      <c r="V1683" s="207">
        <v>9.2140275516687797E-3</v>
      </c>
      <c r="W1683" s="207">
        <v>9.2140275516687797E-3</v>
      </c>
      <c r="X1683" s="207">
        <v>9.2140275516685577E-3</v>
      </c>
      <c r="Y1683" s="207">
        <v>9.2140275516691128E-3</v>
      </c>
      <c r="Z1683" s="207">
        <v>9.2140275516686687E-3</v>
      </c>
    </row>
    <row r="1684" spans="1:26" x14ac:dyDescent="0.25">
      <c r="A1684" t="str">
        <f t="shared" si="35"/>
        <v>74. Overige gespecialiseerde wetenschappelijke en technische activiteiten</v>
      </c>
      <c r="B1684">
        <v>74</v>
      </c>
      <c r="C1684" s="41" t="s">
        <v>159</v>
      </c>
      <c r="D1684" s="208"/>
      <c r="E1684" s="50">
        <v>3.9714972202659524</v>
      </c>
      <c r="F1684" s="50">
        <v>3.5397772116028752</v>
      </c>
      <c r="G1684" s="50">
        <v>3.5568978274548502</v>
      </c>
      <c r="H1684" s="50">
        <v>5.2920418380296272</v>
      </c>
      <c r="I1684" s="50">
        <v>4.2713133156117271</v>
      </c>
      <c r="J1684" s="50">
        <v>4.1259436710538981</v>
      </c>
      <c r="K1684" s="50">
        <v>3.9899867306777019</v>
      </c>
      <c r="L1684" s="50">
        <v>2.2968084424071851</v>
      </c>
      <c r="M1684" s="50">
        <v>5.109800129365742</v>
      </c>
      <c r="N1684" s="50">
        <v>2.418927026040345</v>
      </c>
      <c r="O1684" s="306">
        <v>5.1077170452851286</v>
      </c>
      <c r="P1684" s="50">
        <v>5.4451262868659285</v>
      </c>
      <c r="Q1684" s="50">
        <v>5.8519335570037452</v>
      </c>
      <c r="R1684" s="50">
        <v>6.2727736422873193</v>
      </c>
      <c r="S1684" s="50">
        <v>6.7153373462629586</v>
      </c>
      <c r="T1684" s="50">
        <v>7.1943827463354086</v>
      </c>
      <c r="U1684" s="306">
        <v>5.1789481760751999</v>
      </c>
      <c r="V1684" s="50">
        <v>5.4361939397076524</v>
      </c>
      <c r="W1684" s="50">
        <v>5.7525264281029118</v>
      </c>
      <c r="X1684" s="50">
        <v>6.0714315446119764</v>
      </c>
      <c r="Y1684" s="50">
        <v>6.3998761820708729</v>
      </c>
      <c r="Z1684" s="50">
        <v>6.7510220568219106</v>
      </c>
    </row>
    <row r="1685" spans="1:26" x14ac:dyDescent="0.25">
      <c r="A1685" t="str">
        <f t="shared" si="35"/>
        <v>74. Overige gespecialiseerde wetenschappelijke en technische activiteiten</v>
      </c>
      <c r="B1685">
        <v>74</v>
      </c>
      <c r="C1685" s="41" t="s">
        <v>160</v>
      </c>
      <c r="D1685" s="208"/>
      <c r="E1685" s="50">
        <v>54.582455589815439</v>
      </c>
      <c r="F1685" s="50">
        <v>66.969358242918958</v>
      </c>
      <c r="G1685" s="50">
        <v>71.302278716001169</v>
      </c>
      <c r="H1685" s="50">
        <v>68.949503243592417</v>
      </c>
      <c r="I1685" s="50">
        <v>67.851449150302727</v>
      </c>
      <c r="J1685" s="50">
        <v>89.602560105779048</v>
      </c>
      <c r="K1685" s="50">
        <v>124.49427023229811</v>
      </c>
      <c r="L1685" s="50">
        <v>88.502565859846243</v>
      </c>
      <c r="M1685" s="50">
        <v>101.04090095790737</v>
      </c>
      <c r="N1685" s="50">
        <v>131.95393120778425</v>
      </c>
      <c r="O1685" s="306">
        <v>113.34422416505775</v>
      </c>
      <c r="P1685" s="50">
        <v>120.83159834299867</v>
      </c>
      <c r="Q1685" s="50">
        <v>129.8589688902843</v>
      </c>
      <c r="R1685" s="50">
        <v>139.19773854825795</v>
      </c>
      <c r="S1685" s="50">
        <v>149.01857224479883</v>
      </c>
      <c r="T1685" s="50">
        <v>159.64896322567225</v>
      </c>
      <c r="U1685" s="306">
        <v>116.09309825782005</v>
      </c>
      <c r="V1685" s="50">
        <v>121.85960850245867</v>
      </c>
      <c r="W1685" s="50">
        <v>128.95062725932959</v>
      </c>
      <c r="X1685" s="50">
        <v>136.09931494012915</v>
      </c>
      <c r="Y1685" s="50">
        <v>143.46184383063192</v>
      </c>
      <c r="Z1685" s="50">
        <v>151.33325152855443</v>
      </c>
    </row>
    <row r="1686" spans="1:26" x14ac:dyDescent="0.25">
      <c r="A1686" t="str">
        <f t="shared" si="35"/>
        <v>74. Overige gespecialiseerde wetenschappelijke en technische activiteiten</v>
      </c>
      <c r="B1686">
        <v>74</v>
      </c>
      <c r="C1686" s="41" t="s">
        <v>161</v>
      </c>
      <c r="D1686" s="208"/>
      <c r="E1686" s="50">
        <v>118.72548153395579</v>
      </c>
      <c r="F1686" s="50">
        <v>156.23950169382121</v>
      </c>
      <c r="G1686" s="50">
        <v>180.60431440988731</v>
      </c>
      <c r="H1686" s="50">
        <v>179.18054236241193</v>
      </c>
      <c r="I1686" s="50">
        <v>153.19972792789719</v>
      </c>
      <c r="J1686" s="50">
        <v>235.98465678708547</v>
      </c>
      <c r="K1686" s="50">
        <v>298.61759038458695</v>
      </c>
      <c r="L1686" s="50">
        <v>209.94109203205468</v>
      </c>
      <c r="M1686" s="50">
        <v>231.80063659545971</v>
      </c>
      <c r="N1686" s="50">
        <v>292.34262638477657</v>
      </c>
      <c r="O1686" s="306">
        <v>269.54807153090218</v>
      </c>
      <c r="P1686" s="50">
        <v>287.35407166334159</v>
      </c>
      <c r="Q1686" s="50">
        <v>308.82239384685386</v>
      </c>
      <c r="R1686" s="50">
        <v>331.03126571766347</v>
      </c>
      <c r="S1686" s="50">
        <v>354.38655182269974</v>
      </c>
      <c r="T1686" s="50">
        <v>379.6670759042903</v>
      </c>
      <c r="U1686" s="306">
        <v>277.9803264530662</v>
      </c>
      <c r="V1686" s="50">
        <v>291.78800687813077</v>
      </c>
      <c r="W1686" s="50">
        <v>308.76717048475808</v>
      </c>
      <c r="X1686" s="50">
        <v>325.88442004602399</v>
      </c>
      <c r="Y1686" s="50">
        <v>343.51370391574142</v>
      </c>
      <c r="Z1686" s="50">
        <v>362.36147793805526</v>
      </c>
    </row>
    <row r="1687" spans="1:26" x14ac:dyDescent="0.25">
      <c r="A1687" t="str">
        <f t="shared" si="35"/>
        <v>74. Overige gespecialiseerde wetenschappelijke en technische activiteiten</v>
      </c>
      <c r="B1687">
        <v>74</v>
      </c>
      <c r="C1687" s="41" t="s">
        <v>162</v>
      </c>
      <c r="D1687" s="208"/>
      <c r="E1687" s="50">
        <v>80.400739039483582</v>
      </c>
      <c r="F1687" s="50">
        <v>96.872335534336742</v>
      </c>
      <c r="G1687" s="50">
        <v>102.20037817027905</v>
      </c>
      <c r="H1687" s="50">
        <v>112.19054468399113</v>
      </c>
      <c r="I1687" s="50">
        <v>87.047354712269438</v>
      </c>
      <c r="J1687" s="50">
        <v>135.10117068244642</v>
      </c>
      <c r="K1687" s="50">
        <v>215.52486014363126</v>
      </c>
      <c r="L1687" s="50">
        <v>128.03866619850066</v>
      </c>
      <c r="M1687" s="50">
        <v>131.51195762109515</v>
      </c>
      <c r="N1687" s="50">
        <v>187.76263004060843</v>
      </c>
      <c r="O1687" s="306">
        <v>190.1961969458338</v>
      </c>
      <c r="P1687" s="50">
        <v>202.42186080975048</v>
      </c>
      <c r="Q1687" s="50">
        <v>212.79981849204086</v>
      </c>
      <c r="R1687" s="50">
        <v>223.478627571792</v>
      </c>
      <c r="S1687" s="50">
        <v>232.28068430881999</v>
      </c>
      <c r="T1687" s="50">
        <v>245.03962570562436</v>
      </c>
      <c r="U1687" s="306">
        <v>197.7791953226199</v>
      </c>
      <c r="V1687" s="50">
        <v>207.25663388076782</v>
      </c>
      <c r="W1687" s="50">
        <v>214.53321013806183</v>
      </c>
      <c r="X1687" s="50">
        <v>221.83574391286317</v>
      </c>
      <c r="Y1687" s="50">
        <v>227.0287595527806</v>
      </c>
      <c r="Z1687" s="50">
        <v>235.81767353042213</v>
      </c>
    </row>
    <row r="1688" spans="1:26" x14ac:dyDescent="0.25">
      <c r="A1688" t="str">
        <f t="shared" si="35"/>
        <v>74. Overige gespecialiseerde wetenschappelijke en technische activiteiten</v>
      </c>
      <c r="B1688">
        <v>74</v>
      </c>
      <c r="C1688" s="41" t="s">
        <v>163</v>
      </c>
      <c r="D1688" s="208"/>
      <c r="E1688" s="50">
        <v>45.992383876846333</v>
      </c>
      <c r="F1688" s="50">
        <v>62.041956278827719</v>
      </c>
      <c r="G1688" s="50">
        <v>71.903947336436559</v>
      </c>
      <c r="H1688" s="50">
        <v>71.831482806844306</v>
      </c>
      <c r="I1688" s="50">
        <v>50.730464424592618</v>
      </c>
      <c r="J1688" s="50">
        <v>89.195008324935714</v>
      </c>
      <c r="K1688" s="50">
        <v>132.02788154310477</v>
      </c>
      <c r="L1688" s="50">
        <v>69.262919653744589</v>
      </c>
      <c r="M1688" s="50">
        <v>73.359637110327938</v>
      </c>
      <c r="N1688" s="50">
        <v>101.95998143997207</v>
      </c>
      <c r="O1688" s="306">
        <v>100.91410985603106</v>
      </c>
      <c r="P1688" s="50">
        <v>109.33196801145573</v>
      </c>
      <c r="Q1688" s="50">
        <v>123.47652285836762</v>
      </c>
      <c r="R1688" s="50">
        <v>135.39236173750007</v>
      </c>
      <c r="S1688" s="50">
        <v>149.57590787884479</v>
      </c>
      <c r="T1688" s="50">
        <v>163.60471341806149</v>
      </c>
      <c r="U1688" s="306">
        <v>105.9416960465676</v>
      </c>
      <c r="V1688" s="50">
        <v>113.01457181195497</v>
      </c>
      <c r="W1688" s="50">
        <v>125.6735606897264</v>
      </c>
      <c r="X1688" s="50">
        <v>135.68315813835537</v>
      </c>
      <c r="Y1688" s="50">
        <v>147.59297194091238</v>
      </c>
      <c r="Z1688" s="50">
        <v>158.95423100939303</v>
      </c>
    </row>
    <row r="1689" spans="1:26" x14ac:dyDescent="0.25">
      <c r="A1689" t="str">
        <f t="shared" si="35"/>
        <v>74. Overige gespecialiseerde wetenschappelijke en technische activiteiten</v>
      </c>
      <c r="B1689">
        <v>74</v>
      </c>
      <c r="C1689" s="41" t="s">
        <v>164</v>
      </c>
      <c r="D1689" s="208"/>
      <c r="E1689" s="50">
        <v>36.423835392614187</v>
      </c>
      <c r="F1689" s="50">
        <v>44.672620330903435</v>
      </c>
      <c r="G1689" s="50">
        <v>45.812123281598986</v>
      </c>
      <c r="H1689" s="50">
        <v>49.753572648236862</v>
      </c>
      <c r="I1689" s="50">
        <v>31.331852098701287</v>
      </c>
      <c r="J1689" s="50">
        <v>60.843507725403754</v>
      </c>
      <c r="K1689" s="50">
        <v>99.880985440686146</v>
      </c>
      <c r="L1689" s="50">
        <v>53.305260648460489</v>
      </c>
      <c r="M1689" s="50">
        <v>55.595081751900537</v>
      </c>
      <c r="N1689" s="50">
        <v>76.20544298114514</v>
      </c>
      <c r="O1689" s="306">
        <v>72.144535644145876</v>
      </c>
      <c r="P1689" s="50">
        <v>76.97183576709125</v>
      </c>
      <c r="Q1689" s="50">
        <v>79.528872253493176</v>
      </c>
      <c r="R1689" s="50">
        <v>85.870471346858793</v>
      </c>
      <c r="S1689" s="50">
        <v>92.544128056488432</v>
      </c>
      <c r="T1689" s="50">
        <v>100.72792963357004</v>
      </c>
      <c r="U1689" s="306">
        <v>76.015111105403321</v>
      </c>
      <c r="V1689" s="50">
        <v>79.854719291944249</v>
      </c>
      <c r="W1689" s="50">
        <v>81.239233573573301</v>
      </c>
      <c r="X1689" s="50">
        <v>86.368840830077872</v>
      </c>
      <c r="Y1689" s="50">
        <v>91.650399564390653</v>
      </c>
      <c r="Z1689" s="50">
        <v>98.221746688629665</v>
      </c>
    </row>
    <row r="1690" spans="1:26" x14ac:dyDescent="0.25">
      <c r="A1690" t="str">
        <f t="shared" si="35"/>
        <v>74. Overige gespecialiseerde wetenschappelijke en technische activiteiten</v>
      </c>
      <c r="B1690">
        <v>74</v>
      </c>
      <c r="C1690" s="41" t="s">
        <v>165</v>
      </c>
      <c r="D1690" s="208"/>
      <c r="E1690" s="50">
        <v>27.331490296818082</v>
      </c>
      <c r="F1690" s="50">
        <v>33.445267504863466</v>
      </c>
      <c r="G1690" s="50">
        <v>33.670932017323985</v>
      </c>
      <c r="H1690" s="50">
        <v>35.254341472111548</v>
      </c>
      <c r="I1690" s="50">
        <v>25.897992075924623</v>
      </c>
      <c r="J1690" s="50">
        <v>47.618858960355347</v>
      </c>
      <c r="K1690" s="50">
        <v>74.097548918494709</v>
      </c>
      <c r="L1690" s="50">
        <v>37.823224136422418</v>
      </c>
      <c r="M1690" s="50">
        <v>37.613732804741595</v>
      </c>
      <c r="N1690" s="50">
        <v>52.400877623873107</v>
      </c>
      <c r="O1690" s="306">
        <v>51.247762735990904</v>
      </c>
      <c r="P1690" s="50">
        <v>56.228712334206669</v>
      </c>
      <c r="Q1690" s="50">
        <v>60.010179752694476</v>
      </c>
      <c r="R1690" s="50">
        <v>63.288455341490362</v>
      </c>
      <c r="S1690" s="50">
        <v>68.632119334046564</v>
      </c>
      <c r="T1690" s="50">
        <v>71.951581622635018</v>
      </c>
      <c r="U1690" s="306">
        <v>54.211042013856819</v>
      </c>
      <c r="V1690" s="50">
        <v>58.565685796590941</v>
      </c>
      <c r="W1690" s="50">
        <v>61.543511666238196</v>
      </c>
      <c r="X1690" s="50">
        <v>63.907833134017423</v>
      </c>
      <c r="Y1690" s="50">
        <v>68.238466266066524</v>
      </c>
      <c r="Z1690" s="50">
        <v>70.439204502800237</v>
      </c>
    </row>
    <row r="1691" spans="1:26" x14ac:dyDescent="0.25">
      <c r="A1691" t="str">
        <f t="shared" si="35"/>
        <v>74. Overige gespecialiseerde wetenschappelijke en technische activiteiten</v>
      </c>
      <c r="B1691">
        <v>74</v>
      </c>
      <c r="C1691" s="41" t="s">
        <v>166</v>
      </c>
      <c r="D1691" s="206"/>
      <c r="E1691" s="50">
        <v>18.004077476842841</v>
      </c>
      <c r="F1691" s="50">
        <v>22.757075608122545</v>
      </c>
      <c r="G1691" s="50">
        <v>22.379750641086702</v>
      </c>
      <c r="H1691" s="50">
        <v>23.725066126235799</v>
      </c>
      <c r="I1691" s="50">
        <v>12.778266588364072</v>
      </c>
      <c r="J1691" s="50">
        <v>29.170057187981733</v>
      </c>
      <c r="K1691" s="50">
        <v>50.911864897346497</v>
      </c>
      <c r="L1691" s="50">
        <v>25.9835794312547</v>
      </c>
      <c r="M1691" s="50">
        <v>26.149134307572048</v>
      </c>
      <c r="N1691" s="50">
        <v>38.003158668524492</v>
      </c>
      <c r="O1691" s="306">
        <v>32.609159155948241</v>
      </c>
      <c r="P1691" s="50">
        <v>33.04862339776065</v>
      </c>
      <c r="Q1691" s="50">
        <v>34.43884117749468</v>
      </c>
      <c r="R1691" s="50">
        <v>36.573993468299705</v>
      </c>
      <c r="S1691" s="50">
        <v>38.278862589841395</v>
      </c>
      <c r="T1691" s="50">
        <v>41.735364084113478</v>
      </c>
      <c r="U1691" s="306">
        <v>34.970860142991057</v>
      </c>
      <c r="V1691" s="50">
        <v>34.897341122906653</v>
      </c>
      <c r="W1691" s="50">
        <v>35.806324630372764</v>
      </c>
      <c r="X1691" s="50">
        <v>37.441724972977369</v>
      </c>
      <c r="Y1691" s="50">
        <v>38.584665648818977</v>
      </c>
      <c r="Z1691" s="50">
        <v>41.4221058038314</v>
      </c>
    </row>
    <row r="1692" spans="1:26" x14ac:dyDescent="0.25">
      <c r="A1692" t="str">
        <f t="shared" si="35"/>
        <v>74. Overige gespecialiseerde wetenschappelijke en technische activiteiten</v>
      </c>
      <c r="B1692">
        <v>74</v>
      </c>
      <c r="C1692" s="41" t="s">
        <v>167</v>
      </c>
      <c r="D1692" s="206"/>
      <c r="E1692" s="50">
        <v>14.426546812876161</v>
      </c>
      <c r="F1692" s="50">
        <v>18.470974212205412</v>
      </c>
      <c r="G1692" s="50">
        <v>17.990885048170284</v>
      </c>
      <c r="H1692" s="50">
        <v>17.069863889617729</v>
      </c>
      <c r="I1692" s="50">
        <v>10.440627247245365</v>
      </c>
      <c r="J1692" s="50">
        <v>22.144565869060056</v>
      </c>
      <c r="K1692" s="50">
        <v>37.929995266549703</v>
      </c>
      <c r="L1692" s="50">
        <v>22.967454709914257</v>
      </c>
      <c r="M1692" s="50">
        <v>22.44769240642087</v>
      </c>
      <c r="N1692" s="50">
        <v>33.13953859483378</v>
      </c>
      <c r="O1692" s="306">
        <v>30.940846321649971</v>
      </c>
      <c r="P1692" s="50">
        <v>30.947569014450426</v>
      </c>
      <c r="Q1692" s="50">
        <v>30.903001881158765</v>
      </c>
      <c r="R1692" s="50">
        <v>32.579749178878551</v>
      </c>
      <c r="S1692" s="50">
        <v>33.98087973718507</v>
      </c>
      <c r="T1692" s="50">
        <v>33.324908014045242</v>
      </c>
      <c r="U1692" s="306">
        <v>32.98802851168638</v>
      </c>
      <c r="V1692" s="50">
        <v>32.487999012126977</v>
      </c>
      <c r="W1692" s="50">
        <v>31.942532265379526</v>
      </c>
      <c r="X1692" s="50">
        <v>33.158025481768128</v>
      </c>
      <c r="Y1692" s="50">
        <v>34.052405261122956</v>
      </c>
      <c r="Z1692" s="50">
        <v>32.881709267803288</v>
      </c>
    </row>
    <row r="1693" spans="1:26" x14ac:dyDescent="0.25">
      <c r="A1693" t="str">
        <f t="shared" si="35"/>
        <v>74. Overige gespecialiseerde wetenschappelijke en technische activiteiten</v>
      </c>
      <c r="B1693">
        <v>74</v>
      </c>
      <c r="C1693" s="41" t="s">
        <v>168</v>
      </c>
      <c r="D1693" s="206"/>
      <c r="E1693" s="50">
        <v>6.6837917365557127</v>
      </c>
      <c r="F1693" s="50">
        <v>9.0058106552076627</v>
      </c>
      <c r="G1693" s="50">
        <v>12.995926034264683</v>
      </c>
      <c r="H1693" s="50">
        <v>14.953532112127956</v>
      </c>
      <c r="I1693" s="50">
        <v>10.991276545026588</v>
      </c>
      <c r="J1693" s="50">
        <v>19.540454232790566</v>
      </c>
      <c r="K1693" s="50">
        <v>32.419460112407563</v>
      </c>
      <c r="L1693" s="50">
        <v>21.357219854913883</v>
      </c>
      <c r="M1693" s="50">
        <v>21.511424577179366</v>
      </c>
      <c r="N1693" s="50">
        <v>28.069956051906441</v>
      </c>
      <c r="O1693" s="306">
        <v>28.543128274901722</v>
      </c>
      <c r="P1693" s="50">
        <v>32.044566290927882</v>
      </c>
      <c r="Q1693" s="50">
        <v>36.077425046302949</v>
      </c>
      <c r="R1693" s="50">
        <v>36.780846947064596</v>
      </c>
      <c r="S1693" s="50">
        <v>37.662059289208464</v>
      </c>
      <c r="T1693" s="50">
        <v>39.741201907736681</v>
      </c>
      <c r="U1693" s="306">
        <v>29.590948226488376</v>
      </c>
      <c r="V1693" s="50">
        <v>32.710257387811616</v>
      </c>
      <c r="W1693" s="50">
        <v>36.260797144177381</v>
      </c>
      <c r="X1693" s="50">
        <v>36.399531198125935</v>
      </c>
      <c r="Y1693" s="50">
        <v>36.698674474413608</v>
      </c>
      <c r="Z1693" s="50">
        <v>38.129364205021304</v>
      </c>
    </row>
    <row r="1694" spans="1:26" x14ac:dyDescent="0.25">
      <c r="A1694" t="str">
        <f t="shared" si="35"/>
        <v>74. Overige gespecialiseerde wetenschappelijke en technische activiteiten</v>
      </c>
      <c r="B1694">
        <v>74</v>
      </c>
      <c r="C1694" s="41" t="s">
        <v>169</v>
      </c>
      <c r="D1694" s="206"/>
      <c r="E1694" s="50">
        <v>2.2703375461076005</v>
      </c>
      <c r="F1694" s="50">
        <v>4.289576425563105</v>
      </c>
      <c r="G1694" s="50">
        <v>3.0925175208697953</v>
      </c>
      <c r="H1694" s="50">
        <v>2.7399608656301679</v>
      </c>
      <c r="I1694" s="50">
        <v>2.5034961196263703</v>
      </c>
      <c r="J1694" s="50">
        <v>3.6702716633693075</v>
      </c>
      <c r="K1694" s="50">
        <v>6.484365011276731</v>
      </c>
      <c r="L1694" s="50">
        <v>5.2314760460334142</v>
      </c>
      <c r="M1694" s="50">
        <v>5.399629331373264</v>
      </c>
      <c r="N1694" s="50">
        <v>5.7810096723826341</v>
      </c>
      <c r="O1694" s="306">
        <v>5.9607111967146649</v>
      </c>
      <c r="P1694" s="50">
        <v>9.3790763183274901</v>
      </c>
      <c r="Q1694" s="50">
        <v>9.341197358911602</v>
      </c>
      <c r="R1694" s="50">
        <v>10.232042169248572</v>
      </c>
      <c r="S1694" s="50">
        <v>11.418763373494388</v>
      </c>
      <c r="T1694" s="50">
        <v>11.562777050105224</v>
      </c>
      <c r="U1694" s="306">
        <v>6.1211869047370833</v>
      </c>
      <c r="V1694" s="50">
        <v>9.4835269045428756</v>
      </c>
      <c r="W1694" s="50">
        <v>9.3000355648694679</v>
      </c>
      <c r="X1694" s="50">
        <v>10.030362607789273</v>
      </c>
      <c r="Y1694" s="50">
        <v>11.021625143478804</v>
      </c>
      <c r="Z1694" s="50">
        <v>10.989070643290589</v>
      </c>
    </row>
    <row r="1695" spans="1:26" x14ac:dyDescent="0.25">
      <c r="A1695" t="str">
        <f t="shared" si="35"/>
        <v>74. Overige gespecialiseerde wetenschappelijke en technische activiteiten</v>
      </c>
      <c r="B1695">
        <v>74</v>
      </c>
      <c r="C1695" s="41" t="s">
        <v>26</v>
      </c>
      <c r="D1695" s="208"/>
      <c r="E1695" s="50">
        <v>23.380676095539474</v>
      </c>
      <c r="F1695" s="50">
        <v>31.766361292976178</v>
      </c>
      <c r="G1695" s="50">
        <v>34.079328603304766</v>
      </c>
      <c r="H1695" s="50">
        <v>34.763356867375848</v>
      </c>
      <c r="I1695" s="50">
        <v>23.935399911898323</v>
      </c>
      <c r="J1695" s="50">
        <v>45.355291765219931</v>
      </c>
      <c r="K1695" s="50">
        <v>76.833820390233996</v>
      </c>
      <c r="L1695" s="50">
        <v>49.556150610861557</v>
      </c>
      <c r="M1695" s="50">
        <v>49.358746314973502</v>
      </c>
      <c r="N1695" s="50">
        <v>66.990504319122863</v>
      </c>
      <c r="O1695" s="306">
        <v>65.444685793266359</v>
      </c>
      <c r="P1695" s="50">
        <v>72.371211623705804</v>
      </c>
      <c r="Q1695" s="50">
        <v>76.321624286373307</v>
      </c>
      <c r="R1695" s="50">
        <v>79.592638295191719</v>
      </c>
      <c r="S1695" s="50">
        <v>83.06170239988792</v>
      </c>
      <c r="T1695" s="50">
        <v>84.628886971887155</v>
      </c>
      <c r="U1695" s="306">
        <v>68.700163642911846</v>
      </c>
      <c r="V1695" s="50">
        <v>74.681783304481471</v>
      </c>
      <c r="W1695" s="50">
        <v>77.503364974426376</v>
      </c>
      <c r="X1695" s="50">
        <v>79.587919287683334</v>
      </c>
      <c r="Y1695" s="50">
        <v>81.772704879015365</v>
      </c>
      <c r="Z1695" s="50">
        <v>82.00014411611518</v>
      </c>
    </row>
    <row r="1696" spans="1:26" x14ac:dyDescent="0.25">
      <c r="A1696" t="str">
        <f t="shared" si="35"/>
        <v>74. Overige gespecialiseerde wetenschappelijke en technische activiteiten</v>
      </c>
      <c r="B1696">
        <v>74</v>
      </c>
      <c r="C1696" s="41" t="s">
        <v>19</v>
      </c>
      <c r="D1696" s="208"/>
      <c r="E1696" s="50">
        <v>408.81263652218161</v>
      </c>
      <c r="F1696" s="50">
        <v>518.30425369837326</v>
      </c>
      <c r="G1696" s="50">
        <v>565.50995100337343</v>
      </c>
      <c r="H1696" s="50">
        <v>580.94045204882946</v>
      </c>
      <c r="I1696" s="50">
        <v>457.04382020556204</v>
      </c>
      <c r="J1696" s="50">
        <v>736.99705521026146</v>
      </c>
      <c r="K1696" s="50">
        <v>1076.3788086810598</v>
      </c>
      <c r="L1696" s="50">
        <v>664.71026701355242</v>
      </c>
      <c r="M1696" s="50">
        <v>711.53962759334365</v>
      </c>
      <c r="N1696" s="50">
        <v>950.0380796918472</v>
      </c>
      <c r="O1696" s="306">
        <v>900.55646287246122</v>
      </c>
      <c r="P1696" s="50">
        <v>964.00500823717664</v>
      </c>
      <c r="Q1696" s="50">
        <v>1031.109155114606</v>
      </c>
      <c r="R1696" s="50">
        <v>1100.6983256693416</v>
      </c>
      <c r="S1696" s="50">
        <v>1174.4938659816903</v>
      </c>
      <c r="T1696" s="50">
        <v>1254.1985233121895</v>
      </c>
      <c r="U1696" s="306">
        <v>936.87044116131199</v>
      </c>
      <c r="V1696" s="50">
        <v>987.35454452894305</v>
      </c>
      <c r="W1696" s="50">
        <v>1039.7695298445894</v>
      </c>
      <c r="X1696" s="50">
        <v>1092.8803868067396</v>
      </c>
      <c r="Y1696" s="50">
        <v>1148.2433917804287</v>
      </c>
      <c r="Z1696" s="50">
        <v>1207.3008571746232</v>
      </c>
    </row>
    <row r="1697" spans="1:26" x14ac:dyDescent="0.25">
      <c r="A1697" t="str">
        <f t="shared" si="35"/>
        <v>74. Overige gespecialiseerde wetenschappelijke en technische activiteiten</v>
      </c>
      <c r="B1697">
        <v>74</v>
      </c>
      <c r="C1697" s="41" t="s">
        <v>20</v>
      </c>
      <c r="D1697" s="208"/>
      <c r="E1697" s="207">
        <v>5.7191666809621407E-2</v>
      </c>
      <c r="F1697" s="207">
        <v>6.1289022936444171E-2</v>
      </c>
      <c r="G1697" s="207">
        <v>6.0263004289912971E-2</v>
      </c>
      <c r="H1697" s="207">
        <v>5.98397938115246E-2</v>
      </c>
      <c r="I1697" s="207">
        <v>5.2370032924048793E-2</v>
      </c>
      <c r="J1697" s="207">
        <v>6.1540668913908074E-2</v>
      </c>
      <c r="K1697" s="207">
        <v>7.1381766131555738E-2</v>
      </c>
      <c r="L1697" s="207">
        <v>7.4553009138116993E-2</v>
      </c>
      <c r="M1697" s="207">
        <v>6.9368935194685774E-2</v>
      </c>
      <c r="N1697" s="207">
        <v>7.0513493881057682E-2</v>
      </c>
      <c r="O1697" s="307">
        <v>7.2671385405997338E-2</v>
      </c>
      <c r="P1697" s="207">
        <v>7.5073480952186217E-2</v>
      </c>
      <c r="Q1697" s="207">
        <v>7.4018957069477573E-2</v>
      </c>
      <c r="R1697" s="207">
        <v>7.2311037855709401E-2</v>
      </c>
      <c r="S1697" s="207">
        <v>7.0721273908452079E-2</v>
      </c>
      <c r="T1697" s="207">
        <v>6.7476468357172276E-2</v>
      </c>
      <c r="U1697" s="307">
        <v>7.3329417414166168E-2</v>
      </c>
      <c r="V1697" s="207">
        <v>7.5638263598727246E-2</v>
      </c>
      <c r="W1697" s="207">
        <v>7.4538984601722771E-2</v>
      </c>
      <c r="X1697" s="207">
        <v>7.2823998168938989E-2</v>
      </c>
      <c r="Y1697" s="207">
        <v>7.1215480502109643E-2</v>
      </c>
      <c r="Z1697" s="207">
        <v>6.7920223553899733E-2</v>
      </c>
    </row>
    <row r="1698" spans="1:26" x14ac:dyDescent="0.25">
      <c r="A1698" t="str">
        <f t="shared" si="35"/>
        <v>74. Overige gespecialiseerde wetenschappelijke en technische activiteiten</v>
      </c>
      <c r="B1698">
        <v>74</v>
      </c>
      <c r="C1698" s="41" t="s">
        <v>29</v>
      </c>
      <c r="D1698" s="208"/>
      <c r="E1698" s="50">
        <v>408.81263652218161</v>
      </c>
      <c r="F1698" s="50">
        <v>518.30425369837326</v>
      </c>
      <c r="G1698" s="50">
        <v>565.50995100337343</v>
      </c>
      <c r="H1698" s="50">
        <v>580.94045204882946</v>
      </c>
      <c r="I1698" s="50">
        <v>457.04382020556204</v>
      </c>
      <c r="J1698" s="50">
        <v>736.99705521026146</v>
      </c>
      <c r="K1698" s="50">
        <v>745.37880868105981</v>
      </c>
      <c r="L1698" s="50">
        <v>664.71026701355242</v>
      </c>
      <c r="M1698" s="50">
        <v>711.53962759334365</v>
      </c>
      <c r="N1698" s="50">
        <v>950.0380796918472</v>
      </c>
      <c r="O1698" s="306">
        <v>900.55646287246122</v>
      </c>
      <c r="P1698" s="50">
        <v>964.00500823717664</v>
      </c>
      <c r="Q1698" s="50">
        <v>1031.109155114606</v>
      </c>
      <c r="R1698" s="50">
        <v>1100.6983256693416</v>
      </c>
      <c r="S1698" s="50">
        <v>1174.4938659816903</v>
      </c>
      <c r="T1698" s="50">
        <v>1254.1985233121895</v>
      </c>
      <c r="U1698" s="306">
        <v>936.87044116131199</v>
      </c>
      <c r="V1698" s="50">
        <v>987.35454452894305</v>
      </c>
      <c r="W1698" s="50">
        <v>1039.7695298445894</v>
      </c>
      <c r="X1698" s="50">
        <v>1092.8803868067396</v>
      </c>
      <c r="Y1698" s="50">
        <v>1148.2433917804287</v>
      </c>
      <c r="Z1698" s="50">
        <v>1207.3008571746232</v>
      </c>
    </row>
    <row r="1699" spans="1:26" x14ac:dyDescent="0.25">
      <c r="A1699" t="str">
        <f t="shared" si="35"/>
        <v>77. Verhuur en lease</v>
      </c>
      <c r="B1699">
        <v>77</v>
      </c>
      <c r="C1699" s="3" t="s">
        <v>25</v>
      </c>
      <c r="D1699" s="50">
        <v>5847</v>
      </c>
      <c r="E1699" s="50">
        <v>5967</v>
      </c>
      <c r="F1699" s="50">
        <v>6115</v>
      </c>
      <c r="G1699" s="50">
        <v>6523</v>
      </c>
      <c r="H1699" s="50">
        <v>7065</v>
      </c>
      <c r="I1699" s="50">
        <v>7425</v>
      </c>
      <c r="J1699" s="50">
        <v>7578</v>
      </c>
      <c r="K1699" s="50">
        <v>7532</v>
      </c>
      <c r="L1699" s="50">
        <v>7926</v>
      </c>
      <c r="M1699" s="50">
        <v>8231</v>
      </c>
      <c r="N1699" s="50">
        <v>8497.2417615298036</v>
      </c>
      <c r="O1699" s="306">
        <v>8820.891151426531</v>
      </c>
      <c r="P1699" s="50">
        <v>9156.8679447937193</v>
      </c>
      <c r="Q1699" s="50">
        <v>9505.6416771258755</v>
      </c>
      <c r="R1699" s="50">
        <v>9867.6997679415435</v>
      </c>
      <c r="S1699" s="50">
        <v>10243.548201963655</v>
      </c>
      <c r="T1699" s="50">
        <v>10633.712236245105</v>
      </c>
      <c r="U1699" s="306">
        <v>8758.319235814628</v>
      </c>
      <c r="V1699" s="50">
        <v>9027.4183069295741</v>
      </c>
      <c r="W1699" s="50">
        <v>9304.785438173998</v>
      </c>
      <c r="X1699" s="50">
        <v>9590.6746654240615</v>
      </c>
      <c r="Y1699" s="50">
        <v>9885.3478297998954</v>
      </c>
      <c r="Z1699" s="50">
        <v>10189.074817481418</v>
      </c>
    </row>
    <row r="1700" spans="1:26" x14ac:dyDescent="0.25">
      <c r="A1700" t="str">
        <f t="shared" si="35"/>
        <v>77. Verhuur en lease</v>
      </c>
      <c r="B1700">
        <v>77</v>
      </c>
      <c r="C1700" s="3" t="s">
        <v>154</v>
      </c>
      <c r="D1700" s="206"/>
      <c r="E1700" s="50">
        <v>120</v>
      </c>
      <c r="F1700" s="50">
        <v>148</v>
      </c>
      <c r="G1700" s="50">
        <v>408</v>
      </c>
      <c r="H1700" s="50">
        <v>542</v>
      </c>
      <c r="I1700" s="50">
        <v>360</v>
      </c>
      <c r="J1700" s="50">
        <v>153</v>
      </c>
      <c r="K1700" s="50">
        <v>-46</v>
      </c>
      <c r="L1700" s="50">
        <v>394</v>
      </c>
      <c r="M1700" s="50">
        <v>305</v>
      </c>
      <c r="N1700" s="50">
        <v>266.24176152980363</v>
      </c>
      <c r="O1700" s="306">
        <v>323.64938989672737</v>
      </c>
      <c r="P1700" s="50">
        <v>335.97679336718829</v>
      </c>
      <c r="Q1700" s="50">
        <v>348.77373233215621</v>
      </c>
      <c r="R1700" s="50">
        <v>362.05809081566804</v>
      </c>
      <c r="S1700" s="50">
        <v>375.84843402211118</v>
      </c>
      <c r="T1700" s="50">
        <v>390.16403428144986</v>
      </c>
      <c r="U1700" s="306">
        <v>261.07747428482435</v>
      </c>
      <c r="V1700" s="50">
        <v>269.09907111494613</v>
      </c>
      <c r="W1700" s="50">
        <v>277.36713124442394</v>
      </c>
      <c r="X1700" s="50">
        <v>285.88922725006341</v>
      </c>
      <c r="Y1700" s="50">
        <v>294.67316437583395</v>
      </c>
      <c r="Z1700" s="50">
        <v>303.72698768152259</v>
      </c>
    </row>
    <row r="1701" spans="1:26" x14ac:dyDescent="0.25">
      <c r="A1701" t="str">
        <f t="shared" si="35"/>
        <v>77. Verhuur en lease</v>
      </c>
      <c r="B1701">
        <v>77</v>
      </c>
      <c r="C1701" s="3" t="s">
        <v>155</v>
      </c>
      <c r="D1701" s="206"/>
      <c r="E1701" s="207">
        <v>1.0205233453052847</v>
      </c>
      <c r="F1701" s="207">
        <v>1.0248030836266131</v>
      </c>
      <c r="G1701" s="207">
        <v>1.0667211774325429</v>
      </c>
      <c r="H1701" s="207">
        <v>1.0830906024835198</v>
      </c>
      <c r="I1701" s="207">
        <v>1.0509554140127388</v>
      </c>
      <c r="J1701" s="207">
        <v>1.0206060606060605</v>
      </c>
      <c r="K1701" s="207">
        <v>0.99392979678015303</v>
      </c>
      <c r="L1701" s="207">
        <v>1.0523101433882103</v>
      </c>
      <c r="M1701" s="207">
        <v>1.0384809487761797</v>
      </c>
      <c r="N1701" s="207">
        <v>1.0323462230020415</v>
      </c>
      <c r="O1701" s="307">
        <v>1.0380887585618677</v>
      </c>
      <c r="P1701" s="207">
        <v>1.0380887585618663</v>
      </c>
      <c r="Q1701" s="207">
        <v>1.0380887585618679</v>
      </c>
      <c r="R1701" s="207">
        <v>1.038088758561867</v>
      </c>
      <c r="S1701" s="207">
        <v>1.0380887585618666</v>
      </c>
      <c r="T1701" s="207">
        <v>1.0380887585618679</v>
      </c>
      <c r="U1701" s="307">
        <v>1.03072496718486</v>
      </c>
      <c r="V1701" s="207">
        <v>1.0307249671848615</v>
      </c>
      <c r="W1701" s="207">
        <v>1.0307249671848608</v>
      </c>
      <c r="X1701" s="207">
        <v>1.0307249671848604</v>
      </c>
      <c r="Y1701" s="207">
        <v>1.0307249671848613</v>
      </c>
      <c r="Z1701" s="207">
        <v>1.0307249671848593</v>
      </c>
    </row>
    <row r="1702" spans="1:26" x14ac:dyDescent="0.25">
      <c r="A1702" t="str">
        <f t="shared" si="35"/>
        <v>77. Verhuur en lease</v>
      </c>
      <c r="B1702">
        <v>77</v>
      </c>
      <c r="C1702" s="3" t="s">
        <v>8</v>
      </c>
      <c r="D1702" s="50">
        <v>102</v>
      </c>
      <c r="E1702" s="50">
        <v>89</v>
      </c>
      <c r="F1702" s="50">
        <v>44</v>
      </c>
      <c r="G1702" s="50">
        <v>42</v>
      </c>
      <c r="H1702" s="50">
        <v>41</v>
      </c>
      <c r="I1702" s="50">
        <v>38</v>
      </c>
      <c r="J1702" s="50">
        <v>26</v>
      </c>
      <c r="K1702" s="50">
        <v>18</v>
      </c>
      <c r="L1702" s="50">
        <v>43</v>
      </c>
      <c r="M1702" s="50">
        <v>49</v>
      </c>
      <c r="N1702" s="50">
        <v>52.824468037436674</v>
      </c>
      <c r="O1702" s="306">
        <v>55.044347467682869</v>
      </c>
      <c r="P1702" s="50">
        <v>58.402662719039014</v>
      </c>
      <c r="Q1702" s="50">
        <v>61.926130758359804</v>
      </c>
      <c r="R1702" s="50">
        <v>65.428366262538688</v>
      </c>
      <c r="S1702" s="50">
        <v>69.352580412493552</v>
      </c>
      <c r="T1702" s="50">
        <v>71.707474758359837</v>
      </c>
      <c r="U1702" s="306">
        <v>54.653884621522167</v>
      </c>
      <c r="V1702" s="50">
        <v>57.577030681440426</v>
      </c>
      <c r="W1702" s="50">
        <v>60.617618388606203</v>
      </c>
      <c r="X1702" s="50">
        <v>63.591534954565887</v>
      </c>
      <c r="Y1702" s="50">
        <v>66.927432443793634</v>
      </c>
      <c r="Z1702" s="50">
        <v>68.709102621304822</v>
      </c>
    </row>
    <row r="1703" spans="1:26" x14ac:dyDescent="0.25">
      <c r="A1703" t="str">
        <f t="shared" si="35"/>
        <v>77. Verhuur en lease</v>
      </c>
      <c r="B1703">
        <v>77</v>
      </c>
      <c r="C1703" s="3" t="s">
        <v>9</v>
      </c>
      <c r="D1703" s="50">
        <v>450</v>
      </c>
      <c r="E1703" s="50">
        <v>413</v>
      </c>
      <c r="F1703" s="50">
        <v>418</v>
      </c>
      <c r="G1703" s="50">
        <v>458</v>
      </c>
      <c r="H1703" s="50">
        <v>490</v>
      </c>
      <c r="I1703" s="50">
        <v>463</v>
      </c>
      <c r="J1703" s="50">
        <v>469</v>
      </c>
      <c r="K1703" s="50">
        <v>381</v>
      </c>
      <c r="L1703" s="50">
        <v>423</v>
      </c>
      <c r="M1703" s="50">
        <v>482</v>
      </c>
      <c r="N1703" s="50">
        <v>477.46018163105867</v>
      </c>
      <c r="O1703" s="306">
        <v>497.52482355444255</v>
      </c>
      <c r="P1703" s="50">
        <v>527.87935185277752</v>
      </c>
      <c r="Q1703" s="50">
        <v>559.72663309436189</v>
      </c>
      <c r="R1703" s="50">
        <v>591.38200156404378</v>
      </c>
      <c r="S1703" s="50">
        <v>626.85147376902205</v>
      </c>
      <c r="T1703" s="50">
        <v>648.13646392363057</v>
      </c>
      <c r="U1703" s="306">
        <v>493.99557908924612</v>
      </c>
      <c r="V1703" s="50">
        <v>520.41677935033658</v>
      </c>
      <c r="W1703" s="50">
        <v>547.89948978482062</v>
      </c>
      <c r="X1703" s="50">
        <v>574.77958524990754</v>
      </c>
      <c r="Y1703" s="50">
        <v>604.93148796250068</v>
      </c>
      <c r="Z1703" s="50">
        <v>621.03532389622455</v>
      </c>
    </row>
    <row r="1704" spans="1:26" x14ac:dyDescent="0.25">
      <c r="A1704" t="str">
        <f t="shared" si="35"/>
        <v>77. Verhuur en lease</v>
      </c>
      <c r="B1704">
        <v>77</v>
      </c>
      <c r="C1704" s="3" t="s">
        <v>10</v>
      </c>
      <c r="D1704" s="50">
        <v>851</v>
      </c>
      <c r="E1704" s="50">
        <v>870</v>
      </c>
      <c r="F1704" s="50">
        <v>894</v>
      </c>
      <c r="G1704" s="50">
        <v>955</v>
      </c>
      <c r="H1704" s="50">
        <v>1030</v>
      </c>
      <c r="I1704" s="50">
        <v>1109</v>
      </c>
      <c r="J1704" s="50">
        <v>1081</v>
      </c>
      <c r="K1704" s="50">
        <v>1030</v>
      </c>
      <c r="L1704" s="50">
        <v>1046</v>
      </c>
      <c r="M1704" s="50">
        <v>1043</v>
      </c>
      <c r="N1704" s="50">
        <v>1063.8976702905691</v>
      </c>
      <c r="O1704" s="306">
        <v>1108.6065834497349</v>
      </c>
      <c r="P1704" s="50">
        <v>1176.2438717133286</v>
      </c>
      <c r="Q1704" s="50">
        <v>1247.2073774076978</v>
      </c>
      <c r="R1704" s="50">
        <v>1317.7432546656419</v>
      </c>
      <c r="S1704" s="50">
        <v>1396.7778847711354</v>
      </c>
      <c r="T1704" s="50">
        <v>1444.2060312613571</v>
      </c>
      <c r="U1704" s="306">
        <v>1100.742566493218</v>
      </c>
      <c r="V1704" s="50">
        <v>1159.6154411024252</v>
      </c>
      <c r="W1704" s="50">
        <v>1220.8536191315018</v>
      </c>
      <c r="X1704" s="50">
        <v>1280.7490241154335</v>
      </c>
      <c r="Y1704" s="50">
        <v>1347.9348131820148</v>
      </c>
      <c r="Z1704" s="50">
        <v>1383.8180851107916</v>
      </c>
    </row>
    <row r="1705" spans="1:26" x14ac:dyDescent="0.25">
      <c r="A1705" t="str">
        <f t="shared" si="35"/>
        <v>77. Verhuur en lease</v>
      </c>
      <c r="B1705">
        <v>77</v>
      </c>
      <c r="C1705" s="3" t="s">
        <v>11</v>
      </c>
      <c r="D1705" s="50">
        <v>847</v>
      </c>
      <c r="E1705" s="50">
        <v>823</v>
      </c>
      <c r="F1705" s="50">
        <v>857</v>
      </c>
      <c r="G1705" s="50">
        <v>959</v>
      </c>
      <c r="H1705" s="50">
        <v>1073</v>
      </c>
      <c r="I1705" s="50">
        <v>1147</v>
      </c>
      <c r="J1705" s="50">
        <v>1130</v>
      </c>
      <c r="K1705" s="50">
        <v>1122</v>
      </c>
      <c r="L1705" s="50">
        <v>1153</v>
      </c>
      <c r="M1705" s="50">
        <v>1230</v>
      </c>
      <c r="N1705" s="50">
        <v>1246.7287542600727</v>
      </c>
      <c r="O1705" s="306">
        <v>1260.5742348639787</v>
      </c>
      <c r="P1705" s="50">
        <v>1282.1733867974322</v>
      </c>
      <c r="Q1705" s="50">
        <v>1303.6865128315317</v>
      </c>
      <c r="R1705" s="50">
        <v>1317.438761363059</v>
      </c>
      <c r="S1705" s="50">
        <v>1372.5619854693</v>
      </c>
      <c r="T1705" s="50">
        <v>1449.6369282087264</v>
      </c>
      <c r="U1705" s="306">
        <v>1251.6322194493932</v>
      </c>
      <c r="V1705" s="50">
        <v>1264.0474422495095</v>
      </c>
      <c r="W1705" s="50">
        <v>1276.1393383604225</v>
      </c>
      <c r="X1705" s="50">
        <v>1280.4530791362038</v>
      </c>
      <c r="Y1705" s="50">
        <v>1324.565704852522</v>
      </c>
      <c r="Z1705" s="50">
        <v>1389.0218948522447</v>
      </c>
    </row>
    <row r="1706" spans="1:26" x14ac:dyDescent="0.25">
      <c r="A1706" t="str">
        <f t="shared" si="35"/>
        <v>77. Verhuur en lease</v>
      </c>
      <c r="B1706">
        <v>77</v>
      </c>
      <c r="C1706" s="3" t="s">
        <v>12</v>
      </c>
      <c r="D1706" s="50">
        <v>787</v>
      </c>
      <c r="E1706" s="50">
        <v>852</v>
      </c>
      <c r="F1706" s="50">
        <v>884</v>
      </c>
      <c r="G1706" s="50">
        <v>926</v>
      </c>
      <c r="H1706" s="50">
        <v>985</v>
      </c>
      <c r="I1706" s="50">
        <v>1038</v>
      </c>
      <c r="J1706" s="50">
        <v>1037</v>
      </c>
      <c r="K1706" s="50">
        <v>1024</v>
      </c>
      <c r="L1706" s="50">
        <v>1081</v>
      </c>
      <c r="M1706" s="50">
        <v>1117</v>
      </c>
      <c r="N1706" s="50">
        <v>1154.6815123540789</v>
      </c>
      <c r="O1706" s="306">
        <v>1197.6833926127329</v>
      </c>
      <c r="P1706" s="50">
        <v>1244.1837535193986</v>
      </c>
      <c r="Q1706" s="50">
        <v>1302.0271586270369</v>
      </c>
      <c r="R1706" s="50">
        <v>1376.4057037453742</v>
      </c>
      <c r="S1706" s="50">
        <v>1395.1256653552268</v>
      </c>
      <c r="T1706" s="50">
        <v>1410.61916004979</v>
      </c>
      <c r="U1706" s="306">
        <v>1189.1874999771899</v>
      </c>
      <c r="V1706" s="50">
        <v>1226.594864250648</v>
      </c>
      <c r="W1706" s="50">
        <v>1274.515046664691</v>
      </c>
      <c r="X1706" s="50">
        <v>1337.7645877656919</v>
      </c>
      <c r="Y1706" s="50">
        <v>1346.3403692163674</v>
      </c>
      <c r="Z1706" s="50">
        <v>1351.6356133589859</v>
      </c>
    </row>
    <row r="1707" spans="1:26" x14ac:dyDescent="0.25">
      <c r="A1707" t="str">
        <f t="shared" si="35"/>
        <v>77. Verhuur en lease</v>
      </c>
      <c r="B1707">
        <v>77</v>
      </c>
      <c r="C1707" s="3" t="s">
        <v>13</v>
      </c>
      <c r="D1707" s="50">
        <v>852</v>
      </c>
      <c r="E1707" s="50">
        <v>847</v>
      </c>
      <c r="F1707" s="50">
        <v>791</v>
      </c>
      <c r="G1707" s="50">
        <v>811</v>
      </c>
      <c r="H1707" s="50">
        <v>864</v>
      </c>
      <c r="I1707" s="50">
        <v>904</v>
      </c>
      <c r="J1707" s="50">
        <v>1021</v>
      </c>
      <c r="K1707" s="50">
        <v>1045</v>
      </c>
      <c r="L1707" s="50">
        <v>1071</v>
      </c>
      <c r="M1707" s="50">
        <v>1076</v>
      </c>
      <c r="N1707" s="50">
        <v>1118.88536272397</v>
      </c>
      <c r="O1707" s="306">
        <v>1131.7846557266173</v>
      </c>
      <c r="P1707" s="50">
        <v>1145.7616509194115</v>
      </c>
      <c r="Q1707" s="50">
        <v>1204.6486568473679</v>
      </c>
      <c r="R1707" s="50">
        <v>1249.9554236451895</v>
      </c>
      <c r="S1707" s="50">
        <v>1292.1221297670641</v>
      </c>
      <c r="T1707" s="50">
        <v>1340.2424820107935</v>
      </c>
      <c r="U1707" s="306">
        <v>1123.7562226858686</v>
      </c>
      <c r="V1707" s="50">
        <v>1129.5641441207601</v>
      </c>
      <c r="W1707" s="50">
        <v>1179.1941734267434</v>
      </c>
      <c r="X1707" s="50">
        <v>1214.8642638490062</v>
      </c>
      <c r="Y1707" s="50">
        <v>1246.9387012676611</v>
      </c>
      <c r="Z1707" s="50">
        <v>1284.2016616011992</v>
      </c>
    </row>
    <row r="1708" spans="1:26" x14ac:dyDescent="0.25">
      <c r="A1708" t="str">
        <f t="shared" si="35"/>
        <v>77. Verhuur en lease</v>
      </c>
      <c r="B1708">
        <v>77</v>
      </c>
      <c r="C1708" s="3" t="s">
        <v>14</v>
      </c>
      <c r="D1708" s="50">
        <v>779</v>
      </c>
      <c r="E1708" s="50">
        <v>809</v>
      </c>
      <c r="F1708" s="50">
        <v>871</v>
      </c>
      <c r="G1708" s="50">
        <v>888</v>
      </c>
      <c r="H1708" s="50">
        <v>910</v>
      </c>
      <c r="I1708" s="50">
        <v>907</v>
      </c>
      <c r="J1708" s="50">
        <v>891</v>
      </c>
      <c r="K1708" s="50">
        <v>917</v>
      </c>
      <c r="L1708" s="50">
        <v>933</v>
      </c>
      <c r="M1708" s="50">
        <v>946</v>
      </c>
      <c r="N1708" s="50">
        <v>999.22394824617777</v>
      </c>
      <c r="O1708" s="306">
        <v>1072.1619890201321</v>
      </c>
      <c r="P1708" s="50">
        <v>1141.4824290672384</v>
      </c>
      <c r="Q1708" s="50">
        <v>1165.2595999477264</v>
      </c>
      <c r="R1708" s="50">
        <v>1204.0752335203435</v>
      </c>
      <c r="S1708" s="50">
        <v>1252.0651992605565</v>
      </c>
      <c r="T1708" s="50">
        <v>1266.4998825639113</v>
      </c>
      <c r="U1708" s="306">
        <v>1064.5564956127682</v>
      </c>
      <c r="V1708" s="50">
        <v>1125.3454171585911</v>
      </c>
      <c r="W1708" s="50">
        <v>1140.6374157125174</v>
      </c>
      <c r="X1708" s="50">
        <v>1170.2721109234833</v>
      </c>
      <c r="Y1708" s="50">
        <v>1208.2824970653862</v>
      </c>
      <c r="Z1708" s="50">
        <v>1213.5425308755437</v>
      </c>
    </row>
    <row r="1709" spans="1:26" x14ac:dyDescent="0.25">
      <c r="A1709" t="str">
        <f t="shared" si="35"/>
        <v>77. Verhuur en lease</v>
      </c>
      <c r="B1709">
        <v>77</v>
      </c>
      <c r="C1709" s="3" t="s">
        <v>15</v>
      </c>
      <c r="D1709" s="50">
        <v>583</v>
      </c>
      <c r="E1709" s="50">
        <v>637</v>
      </c>
      <c r="F1709" s="50">
        <v>671</v>
      </c>
      <c r="G1709" s="50">
        <v>759</v>
      </c>
      <c r="H1709" s="50">
        <v>831</v>
      </c>
      <c r="I1709" s="50">
        <v>886</v>
      </c>
      <c r="J1709" s="50">
        <v>924</v>
      </c>
      <c r="K1709" s="50">
        <v>899</v>
      </c>
      <c r="L1709" s="50">
        <v>957</v>
      </c>
      <c r="M1709" s="50">
        <v>965</v>
      </c>
      <c r="N1709" s="50">
        <v>971.21293221440726</v>
      </c>
      <c r="O1709" s="306">
        <v>987.14336336771885</v>
      </c>
      <c r="P1709" s="50">
        <v>998.60212242564853</v>
      </c>
      <c r="Q1709" s="50">
        <v>1006.5303761052303</v>
      </c>
      <c r="R1709" s="50">
        <v>1034.5471649324861</v>
      </c>
      <c r="S1709" s="50">
        <v>1093.0591171935619</v>
      </c>
      <c r="T1709" s="50">
        <v>1173.3433034487587</v>
      </c>
      <c r="U1709" s="306">
        <v>980.14095848944339</v>
      </c>
      <c r="V1709" s="50">
        <v>984.48499374172195</v>
      </c>
      <c r="W1709" s="50">
        <v>985.2621742728586</v>
      </c>
      <c r="X1709" s="50">
        <v>1005.5033612939019</v>
      </c>
      <c r="Y1709" s="50">
        <v>1054.8366014347462</v>
      </c>
      <c r="Z1709" s="50">
        <v>1124.2811954869828</v>
      </c>
    </row>
    <row r="1710" spans="1:26" x14ac:dyDescent="0.25">
      <c r="A1710" t="str">
        <f t="shared" si="35"/>
        <v>77. Verhuur en lease</v>
      </c>
      <c r="B1710">
        <v>77</v>
      </c>
      <c r="C1710" s="3" t="s">
        <v>16</v>
      </c>
      <c r="D1710" s="50">
        <v>384</v>
      </c>
      <c r="E1710" s="50">
        <v>391</v>
      </c>
      <c r="F1710" s="50">
        <v>433</v>
      </c>
      <c r="G1710" s="50">
        <v>449</v>
      </c>
      <c r="H1710" s="50">
        <v>539</v>
      </c>
      <c r="I1710" s="50">
        <v>609</v>
      </c>
      <c r="J1710" s="50">
        <v>676</v>
      </c>
      <c r="K1710" s="50">
        <v>747</v>
      </c>
      <c r="L1710" s="50">
        <v>814</v>
      </c>
      <c r="M1710" s="50">
        <v>841</v>
      </c>
      <c r="N1710" s="50">
        <v>866.02234977665023</v>
      </c>
      <c r="O1710" s="306">
        <v>897.75133175222686</v>
      </c>
      <c r="P1710" s="50">
        <v>916.11607506973974</v>
      </c>
      <c r="Q1710" s="50">
        <v>962.03842471249277</v>
      </c>
      <c r="R1710" s="50">
        <v>979.99902633077102</v>
      </c>
      <c r="S1710" s="50">
        <v>985.96108516166532</v>
      </c>
      <c r="T1710" s="50">
        <v>1001.4490239911656</v>
      </c>
      <c r="U1710" s="306">
        <v>891.3830386164725</v>
      </c>
      <c r="V1710" s="50">
        <v>903.16504259069961</v>
      </c>
      <c r="W1710" s="50">
        <v>941.71034731610507</v>
      </c>
      <c r="X1710" s="50">
        <v>952.48660326148354</v>
      </c>
      <c r="Y1710" s="50">
        <v>951.48361498427039</v>
      </c>
      <c r="Z1710" s="50">
        <v>959.5744933326157</v>
      </c>
    </row>
    <row r="1711" spans="1:26" x14ac:dyDescent="0.25">
      <c r="A1711" t="str">
        <f t="shared" si="35"/>
        <v>77. Verhuur en lease</v>
      </c>
      <c r="B1711">
        <v>77</v>
      </c>
      <c r="C1711" s="3" t="s">
        <v>17</v>
      </c>
      <c r="D1711" s="50">
        <v>148</v>
      </c>
      <c r="E1711" s="50">
        <v>177</v>
      </c>
      <c r="F1711" s="50">
        <v>193</v>
      </c>
      <c r="G1711" s="50">
        <v>212</v>
      </c>
      <c r="H1711" s="50">
        <v>231</v>
      </c>
      <c r="I1711" s="50">
        <v>246</v>
      </c>
      <c r="J1711" s="50">
        <v>260</v>
      </c>
      <c r="K1711" s="50">
        <v>275</v>
      </c>
      <c r="L1711" s="50">
        <v>311</v>
      </c>
      <c r="M1711" s="50">
        <v>386</v>
      </c>
      <c r="N1711" s="50">
        <v>438.34356722046289</v>
      </c>
      <c r="O1711" s="306">
        <v>480.14229885432627</v>
      </c>
      <c r="P1711" s="50">
        <v>522.94595999172327</v>
      </c>
      <c r="Q1711" s="50">
        <v>546.43657846239046</v>
      </c>
      <c r="R1711" s="50">
        <v>561.41114248771055</v>
      </c>
      <c r="S1711" s="50">
        <v>580.09154080655162</v>
      </c>
      <c r="T1711" s="50">
        <v>599.96151636752586</v>
      </c>
      <c r="U1711" s="306">
        <v>476.73635914938444</v>
      </c>
      <c r="V1711" s="50">
        <v>515.55313030895616</v>
      </c>
      <c r="W1711" s="50">
        <v>534.89025684584954</v>
      </c>
      <c r="X1711" s="50">
        <v>545.65012594286259</v>
      </c>
      <c r="Y1711" s="50">
        <v>559.80667449761643</v>
      </c>
      <c r="Z1711" s="50">
        <v>574.87476076716905</v>
      </c>
    </row>
    <row r="1712" spans="1:26" x14ac:dyDescent="0.25">
      <c r="A1712" t="str">
        <f t="shared" si="35"/>
        <v>77. Verhuur en lease</v>
      </c>
      <c r="B1712">
        <v>77</v>
      </c>
      <c r="C1712" s="3" t="s">
        <v>156</v>
      </c>
      <c r="D1712" s="50">
        <v>64</v>
      </c>
      <c r="E1712" s="50">
        <v>59</v>
      </c>
      <c r="F1712" s="50">
        <v>59</v>
      </c>
      <c r="G1712" s="50">
        <v>64</v>
      </c>
      <c r="H1712" s="50">
        <v>71</v>
      </c>
      <c r="I1712" s="50">
        <v>78</v>
      </c>
      <c r="J1712" s="50">
        <v>63</v>
      </c>
      <c r="K1712" s="50">
        <v>74</v>
      </c>
      <c r="L1712" s="50">
        <v>94</v>
      </c>
      <c r="M1712" s="50">
        <v>96</v>
      </c>
      <c r="N1712" s="50">
        <v>107.96101477492309</v>
      </c>
      <c r="O1712" s="306">
        <v>132.47413075693555</v>
      </c>
      <c r="P1712" s="50">
        <v>143.07668071798682</v>
      </c>
      <c r="Q1712" s="50">
        <v>146.15422833167619</v>
      </c>
      <c r="R1712" s="50">
        <v>169.31368942438536</v>
      </c>
      <c r="S1712" s="50">
        <v>179.57953999708343</v>
      </c>
      <c r="T1712" s="50">
        <v>227.90996966108602</v>
      </c>
      <c r="U1712" s="306">
        <v>131.53441163012818</v>
      </c>
      <c r="V1712" s="50">
        <v>141.05402137448516</v>
      </c>
      <c r="W1712" s="50">
        <v>143.06595826988155</v>
      </c>
      <c r="X1712" s="50">
        <v>164.5603889315199</v>
      </c>
      <c r="Y1712" s="50">
        <v>173.29993289301146</v>
      </c>
      <c r="Z1712" s="50">
        <v>218.3801555783609</v>
      </c>
    </row>
    <row r="1713" spans="1:26" x14ac:dyDescent="0.25">
      <c r="A1713" t="str">
        <f t="shared" si="35"/>
        <v>77. Verhuur en lease</v>
      </c>
      <c r="B1713">
        <v>77</v>
      </c>
      <c r="C1713" s="3" t="s">
        <v>6</v>
      </c>
      <c r="D1713" s="50">
        <v>596</v>
      </c>
      <c r="E1713" s="50">
        <v>627</v>
      </c>
      <c r="F1713" s="50">
        <v>685</v>
      </c>
      <c r="G1713" s="50">
        <v>725</v>
      </c>
      <c r="H1713" s="50">
        <v>841</v>
      </c>
      <c r="I1713" s="50">
        <v>933</v>
      </c>
      <c r="J1713" s="50">
        <v>999</v>
      </c>
      <c r="K1713" s="50">
        <v>1096</v>
      </c>
      <c r="L1713" s="50">
        <v>1219</v>
      </c>
      <c r="M1713" s="50">
        <v>1323</v>
      </c>
      <c r="N1713" s="50">
        <v>1412.3269317720362</v>
      </c>
      <c r="O1713" s="306">
        <v>1510.3677613634886</v>
      </c>
      <c r="P1713" s="50">
        <v>1582.13871577945</v>
      </c>
      <c r="Q1713" s="50">
        <v>1654.6292315065593</v>
      </c>
      <c r="R1713" s="50">
        <v>1710.7238582428668</v>
      </c>
      <c r="S1713" s="50">
        <v>1745.6321659653004</v>
      </c>
      <c r="T1713" s="50">
        <v>1829.3205100197774</v>
      </c>
      <c r="U1713" s="306">
        <v>1499.6538093959853</v>
      </c>
      <c r="V1713" s="50">
        <v>1559.7721942741409</v>
      </c>
      <c r="W1713" s="50">
        <v>1619.6665624318362</v>
      </c>
      <c r="X1713" s="50">
        <v>1662.6971181358658</v>
      </c>
      <c r="Y1713" s="50">
        <v>1684.5902223748981</v>
      </c>
      <c r="Z1713" s="50">
        <v>1752.8294096781458</v>
      </c>
    </row>
    <row r="1714" spans="1:26" x14ac:dyDescent="0.25">
      <c r="A1714" t="str">
        <f t="shared" si="35"/>
        <v>77. Verhuur en lease</v>
      </c>
      <c r="B1714">
        <v>77</v>
      </c>
      <c r="C1714" s="3" t="s">
        <v>157</v>
      </c>
      <c r="D1714" s="207">
        <v>1.043727734782772</v>
      </c>
      <c r="E1714" s="206"/>
      <c r="F1714" s="206"/>
      <c r="G1714" s="206"/>
      <c r="H1714" s="206"/>
      <c r="I1714" s="206"/>
      <c r="J1714" s="206"/>
      <c r="K1714" s="206"/>
      <c r="L1714" s="206"/>
      <c r="M1714" s="206"/>
      <c r="N1714" s="206"/>
      <c r="O1714" s="308"/>
      <c r="P1714" s="206"/>
      <c r="Q1714" s="206"/>
      <c r="R1714" s="206"/>
      <c r="S1714" s="206"/>
      <c r="T1714" s="206"/>
      <c r="U1714" s="308"/>
      <c r="V1714" s="206"/>
      <c r="W1714" s="206"/>
      <c r="X1714" s="206"/>
      <c r="Y1714" s="206"/>
      <c r="Z1714" s="206"/>
    </row>
    <row r="1715" spans="1:26" x14ac:dyDescent="0.25">
      <c r="A1715" t="str">
        <f t="shared" si="35"/>
        <v>77. Verhuur en lease</v>
      </c>
      <c r="B1715">
        <v>77</v>
      </c>
      <c r="C1715" s="3" t="s">
        <v>158</v>
      </c>
      <c r="D1715" s="206"/>
      <c r="E1715" s="207">
        <v>1.1602194738743687E-2</v>
      </c>
      <c r="F1715" s="207">
        <v>9.4623255780794668E-3</v>
      </c>
      <c r="G1715" s="207">
        <v>-1.1496721324885439E-2</v>
      </c>
      <c r="H1715" s="207">
        <v>-1.9681433850373908E-2</v>
      </c>
      <c r="I1715" s="207">
        <v>-3.6138396149834051E-3</v>
      </c>
      <c r="J1715" s="207">
        <v>1.1560837088355758E-2</v>
      </c>
      <c r="K1715" s="207">
        <v>2.4898969001309501E-2</v>
      </c>
      <c r="L1715" s="207">
        <v>-4.2912043027191205E-3</v>
      </c>
      <c r="M1715" s="207">
        <v>2.6233930032961705E-3</v>
      </c>
      <c r="N1715" s="207">
        <v>5.6907558903652733E-3</v>
      </c>
      <c r="O1715" s="307">
        <v>2.8194881104521841E-3</v>
      </c>
      <c r="P1715" s="207">
        <v>2.8194881104528502E-3</v>
      </c>
      <c r="Q1715" s="207">
        <v>2.819488110452073E-3</v>
      </c>
      <c r="R1715" s="207">
        <v>2.8194881104525171E-3</v>
      </c>
      <c r="S1715" s="207">
        <v>2.8194881104527392E-3</v>
      </c>
      <c r="T1715" s="207">
        <v>2.819488110452073E-3</v>
      </c>
      <c r="U1715" s="307">
        <v>6.5013837989560397E-3</v>
      </c>
      <c r="V1715" s="207">
        <v>6.5013837989552625E-3</v>
      </c>
      <c r="W1715" s="207">
        <v>6.5013837989555956E-3</v>
      </c>
      <c r="X1715" s="207">
        <v>6.5013837989558176E-3</v>
      </c>
      <c r="Y1715" s="207">
        <v>6.5013837989553735E-3</v>
      </c>
      <c r="Z1715" s="207">
        <v>6.5013837989563728E-3</v>
      </c>
    </row>
    <row r="1716" spans="1:26" x14ac:dyDescent="0.25">
      <c r="A1716" t="str">
        <f t="shared" si="35"/>
        <v>77. Verhuur en lease</v>
      </c>
      <c r="B1716">
        <v>77</v>
      </c>
      <c r="C1716" s="3" t="s">
        <v>159</v>
      </c>
      <c r="D1716" s="208"/>
      <c r="E1716" s="50">
        <v>62.30307730932109</v>
      </c>
      <c r="F1716" s="50">
        <v>54.17204066950066</v>
      </c>
      <c r="G1716" s="50">
        <v>25.859484963887848</v>
      </c>
      <c r="H1716" s="50">
        <v>24.340295903095157</v>
      </c>
      <c r="I1716" s="50">
        <v>24.419536411910567</v>
      </c>
      <c r="J1716" s="50">
        <v>23.209378779424487</v>
      </c>
      <c r="K1716" s="50">
        <v>16.226892699869342</v>
      </c>
      <c r="L1716" s="50">
        <v>10.708579518898567</v>
      </c>
      <c r="M1716" s="50">
        <v>25.87893431263857</v>
      </c>
      <c r="N1716" s="50">
        <v>29.64024918424057</v>
      </c>
      <c r="O1716" s="306">
        <v>31.802008350903964</v>
      </c>
      <c r="P1716" s="50">
        <v>33.138446308568952</v>
      </c>
      <c r="Q1716" s="50">
        <v>35.160258806385386</v>
      </c>
      <c r="R1716" s="50">
        <v>37.281498530583121</v>
      </c>
      <c r="S1716" s="50">
        <v>39.389955593923474</v>
      </c>
      <c r="T1716" s="50">
        <v>41.752457211150428</v>
      </c>
      <c r="U1716" s="306">
        <v>31.996502532018514</v>
      </c>
      <c r="V1716" s="50">
        <v>33.104605169669725</v>
      </c>
      <c r="W1716" s="50">
        <v>34.875194704832687</v>
      </c>
      <c r="X1716" s="50">
        <v>36.716920251452606</v>
      </c>
      <c r="Y1716" s="50">
        <v>38.518262176283791</v>
      </c>
      <c r="Z1716" s="50">
        <v>40.538860895517246</v>
      </c>
    </row>
    <row r="1717" spans="1:26" x14ac:dyDescent="0.25">
      <c r="A1717" t="str">
        <f t="shared" si="35"/>
        <v>77. Verhuur en lease</v>
      </c>
      <c r="B1717">
        <v>77</v>
      </c>
      <c r="C1717" s="3" t="s">
        <v>160</v>
      </c>
      <c r="D1717" s="208"/>
      <c r="E1717" s="50">
        <v>157.15387781239477</v>
      </c>
      <c r="F1717" s="50">
        <v>143.34857078446575</v>
      </c>
      <c r="G1717" s="50">
        <v>136.32314403113861</v>
      </c>
      <c r="H1717" s="50">
        <v>145.61982263524371</v>
      </c>
      <c r="I1717" s="50">
        <v>163.66725456239246</v>
      </c>
      <c r="J1717" s="50">
        <v>161.67473013484545</v>
      </c>
      <c r="K1717" s="50">
        <v>170.02545089361701</v>
      </c>
      <c r="L1717" s="50">
        <v>127.00156484636356</v>
      </c>
      <c r="M1717" s="50">
        <v>143.92661200955678</v>
      </c>
      <c r="N1717" s="50">
        <v>165.47995115413556</v>
      </c>
      <c r="O1717" s="306">
        <v>162.55042739655744</v>
      </c>
      <c r="P1717" s="50">
        <v>169.38139727778056</v>
      </c>
      <c r="Q1717" s="50">
        <v>179.71553976367221</v>
      </c>
      <c r="R1717" s="50">
        <v>190.55788720205652</v>
      </c>
      <c r="S1717" s="50">
        <v>201.33489829555637</v>
      </c>
      <c r="T1717" s="50">
        <v>213.41041388463327</v>
      </c>
      <c r="U1717" s="306">
        <v>164.30838598073709</v>
      </c>
      <c r="V1717" s="50">
        <v>169.99871278165131</v>
      </c>
      <c r="W1717" s="50">
        <v>179.09104118429119</v>
      </c>
      <c r="X1717" s="50">
        <v>188.54866711330612</v>
      </c>
      <c r="Y1717" s="50">
        <v>197.79891513564118</v>
      </c>
      <c r="Z1717" s="50">
        <v>208.17509027977681</v>
      </c>
    </row>
    <row r="1718" spans="1:26" x14ac:dyDescent="0.25">
      <c r="A1718" t="str">
        <f t="shared" si="35"/>
        <v>77. Verhuur en lease</v>
      </c>
      <c r="B1718">
        <v>77</v>
      </c>
      <c r="C1718" s="3" t="s">
        <v>161</v>
      </c>
      <c r="D1718" s="208"/>
      <c r="E1718" s="50">
        <v>216.12096609618419</v>
      </c>
      <c r="F1718" s="50">
        <v>219.08454238918833</v>
      </c>
      <c r="G1718" s="50">
        <v>206.39086597212219</v>
      </c>
      <c r="H1718" s="50">
        <v>212.65706374775212</v>
      </c>
      <c r="I1718" s="50">
        <v>245.90750233489692</v>
      </c>
      <c r="J1718" s="50">
        <v>281.59708548283879</v>
      </c>
      <c r="K1718" s="50">
        <v>288.90585099190542</v>
      </c>
      <c r="L1718" s="50">
        <v>245.20981670652912</v>
      </c>
      <c r="M1718" s="50">
        <v>256.25157001998468</v>
      </c>
      <c r="N1718" s="50">
        <v>258.71588236964902</v>
      </c>
      <c r="O1718" s="306">
        <v>260.8448090211217</v>
      </c>
      <c r="P1718" s="50">
        <v>271.80647219626542</v>
      </c>
      <c r="Q1718" s="50">
        <v>288.38967942803254</v>
      </c>
      <c r="R1718" s="50">
        <v>305.78840357907052</v>
      </c>
      <c r="S1718" s="50">
        <v>323.08228244193236</v>
      </c>
      <c r="T1718" s="50">
        <v>342.45987257265517</v>
      </c>
      <c r="U1718" s="306">
        <v>264.76196926637385</v>
      </c>
      <c r="V1718" s="50">
        <v>273.93120381631252</v>
      </c>
      <c r="W1718" s="50">
        <v>288.58232925175895</v>
      </c>
      <c r="X1718" s="50">
        <v>303.82208497453928</v>
      </c>
      <c r="Y1718" s="50">
        <v>318.72767769871643</v>
      </c>
      <c r="Z1718" s="50">
        <v>335.44755811271</v>
      </c>
    </row>
    <row r="1719" spans="1:26" x14ac:dyDescent="0.25">
      <c r="A1719" t="str">
        <f t="shared" si="35"/>
        <v>77. Verhuur en lease</v>
      </c>
      <c r="B1719">
        <v>77</v>
      </c>
      <c r="C1719" s="3" t="s">
        <v>162</v>
      </c>
      <c r="D1719" s="208"/>
      <c r="E1719" s="50">
        <v>168.52906983774764</v>
      </c>
      <c r="F1719" s="50">
        <v>161.99263558687289</v>
      </c>
      <c r="G1719" s="50">
        <v>150.72301624273751</v>
      </c>
      <c r="H1719" s="50">
        <v>160.81290570180835</v>
      </c>
      <c r="I1719" s="50">
        <v>197.16987983255146</v>
      </c>
      <c r="J1719" s="50">
        <v>228.17315675835397</v>
      </c>
      <c r="K1719" s="50">
        <v>239.86342919846422</v>
      </c>
      <c r="L1719" s="50">
        <v>205.41390658002754</v>
      </c>
      <c r="M1719" s="50">
        <v>219.06186606528996</v>
      </c>
      <c r="N1719" s="50">
        <v>237.46417921345983</v>
      </c>
      <c r="O1719" s="306">
        <v>237.11414556604694</v>
      </c>
      <c r="P1719" s="50">
        <v>239.74740423769435</v>
      </c>
      <c r="Q1719" s="50">
        <v>243.85532622004277</v>
      </c>
      <c r="R1719" s="50">
        <v>247.94688701913444</v>
      </c>
      <c r="S1719" s="50">
        <v>250.56241397238955</v>
      </c>
      <c r="T1719" s="50">
        <v>261.04624707572822</v>
      </c>
      <c r="U1719" s="306">
        <v>241.7044707910909</v>
      </c>
      <c r="V1719" s="50">
        <v>242.65511017802751</v>
      </c>
      <c r="W1719" s="50">
        <v>245.06206104556969</v>
      </c>
      <c r="X1719" s="50">
        <v>247.40632826517356</v>
      </c>
      <c r="Y1719" s="50">
        <v>248.24263722795052</v>
      </c>
      <c r="Z1719" s="50">
        <v>256.79479327435354</v>
      </c>
    </row>
    <row r="1720" spans="1:26" x14ac:dyDescent="0.25">
      <c r="A1720" t="str">
        <f t="shared" si="35"/>
        <v>77. Verhuur en lease</v>
      </c>
      <c r="B1720">
        <v>77</v>
      </c>
      <c r="C1720" s="3" t="s">
        <v>163</v>
      </c>
      <c r="D1720" s="208"/>
      <c r="E1720" s="50">
        <v>135.6406102636023</v>
      </c>
      <c r="F1720" s="50">
        <v>145.02028756734936</v>
      </c>
      <c r="G1720" s="50">
        <v>131.93926146916027</v>
      </c>
      <c r="H1720" s="50">
        <v>130.62882511592531</v>
      </c>
      <c r="I1720" s="50">
        <v>154.77840833394001</v>
      </c>
      <c r="J1720" s="50">
        <v>178.85790106845155</v>
      </c>
      <c r="K1720" s="50">
        <v>192.51723374554834</v>
      </c>
      <c r="L1720" s="50">
        <v>160.21306905108307</v>
      </c>
      <c r="M1720" s="50">
        <v>176.6058590278619</v>
      </c>
      <c r="N1720" s="50">
        <v>185.91351958456178</v>
      </c>
      <c r="O1720" s="306">
        <v>188.86983201365916</v>
      </c>
      <c r="P1720" s="50">
        <v>195.90359657456077</v>
      </c>
      <c r="Q1720" s="50">
        <v>203.50960330373258</v>
      </c>
      <c r="R1720" s="50">
        <v>212.97097779435339</v>
      </c>
      <c r="S1720" s="50">
        <v>225.13698475958259</v>
      </c>
      <c r="T1720" s="50">
        <v>228.19898581071726</v>
      </c>
      <c r="U1720" s="306">
        <v>193.12124889559078</v>
      </c>
      <c r="V1720" s="50">
        <v>198.89239821499416</v>
      </c>
      <c r="W1720" s="50">
        <v>205.14880470378856</v>
      </c>
      <c r="X1720" s="50">
        <v>213.16348700024068</v>
      </c>
      <c r="Y1720" s="50">
        <v>223.74201470576782</v>
      </c>
      <c r="Z1720" s="50">
        <v>225.17631984211243</v>
      </c>
    </row>
    <row r="1721" spans="1:26" x14ac:dyDescent="0.25">
      <c r="A1721" t="str">
        <f t="shared" si="35"/>
        <v>77. Verhuur en lease</v>
      </c>
      <c r="B1721">
        <v>77</v>
      </c>
      <c r="C1721" s="3" t="s">
        <v>164</v>
      </c>
      <c r="D1721" s="208"/>
      <c r="E1721" s="50">
        <v>129.8979788642074</v>
      </c>
      <c r="F1721" s="50">
        <v>127.32319760258837</v>
      </c>
      <c r="G1721" s="50">
        <v>102.32652885093233</v>
      </c>
      <c r="H1721" s="50">
        <v>98.275997001634309</v>
      </c>
      <c r="I1721" s="50">
        <v>118.58087418067461</v>
      </c>
      <c r="J1721" s="50">
        <v>137.78863720663557</v>
      </c>
      <c r="K1721" s="50">
        <v>169.24013377601838</v>
      </c>
      <c r="L1721" s="50">
        <v>142.7146232517849</v>
      </c>
      <c r="M1721" s="50">
        <v>153.67095142063866</v>
      </c>
      <c r="N1721" s="50">
        <v>157.68885196098421</v>
      </c>
      <c r="O1721" s="306">
        <v>160.76112430403319</v>
      </c>
      <c r="P1721" s="50">
        <v>162.61449098029843</v>
      </c>
      <c r="Q1721" s="50">
        <v>164.6227015945783</v>
      </c>
      <c r="R1721" s="50">
        <v>173.08356952195021</v>
      </c>
      <c r="S1721" s="50">
        <v>179.59323263101678</v>
      </c>
      <c r="T1721" s="50">
        <v>185.65173273315969</v>
      </c>
      <c r="U1721" s="306">
        <v>164.88074349697663</v>
      </c>
      <c r="V1721" s="50">
        <v>165.59852124145556</v>
      </c>
      <c r="W1721" s="50">
        <v>166.45438586911146</v>
      </c>
      <c r="X1721" s="50">
        <v>173.76794667200338</v>
      </c>
      <c r="Y1721" s="50">
        <v>179.02434846736529</v>
      </c>
      <c r="Z1721" s="50">
        <v>183.75088906305376</v>
      </c>
    </row>
    <row r="1722" spans="1:26" x14ac:dyDescent="0.25">
      <c r="A1722" t="str">
        <f t="shared" si="35"/>
        <v>77. Verhuur en lease</v>
      </c>
      <c r="B1722">
        <v>77</v>
      </c>
      <c r="C1722" s="3" t="s">
        <v>165</v>
      </c>
      <c r="D1722" s="208"/>
      <c r="E1722" s="50">
        <v>107.44851942374113</v>
      </c>
      <c r="F1722" s="50">
        <v>109.85530568702853</v>
      </c>
      <c r="G1722" s="50">
        <v>100.01904746939871</v>
      </c>
      <c r="H1722" s="50">
        <v>94.703174075099938</v>
      </c>
      <c r="I1722" s="50">
        <v>111.67093463747219</v>
      </c>
      <c r="J1722" s="50">
        <v>125.06622046903551</v>
      </c>
      <c r="K1722" s="50">
        <v>134.74425617160898</v>
      </c>
      <c r="L1722" s="50">
        <v>111.90879840833756</v>
      </c>
      <c r="M1722" s="50">
        <v>120.31272486446095</v>
      </c>
      <c r="N1722" s="50">
        <v>124.89083324591556</v>
      </c>
      <c r="O1722" s="306">
        <v>129.04841448489202</v>
      </c>
      <c r="P1722" s="50">
        <v>138.46826329259392</v>
      </c>
      <c r="Q1722" s="50">
        <v>147.42090388449984</v>
      </c>
      <c r="R1722" s="50">
        <v>150.49169317898128</v>
      </c>
      <c r="S1722" s="50">
        <v>155.50467948556945</v>
      </c>
      <c r="T1722" s="50">
        <v>161.7025183192242</v>
      </c>
      <c r="U1722" s="306">
        <v>132.72745283178944</v>
      </c>
      <c r="V1722" s="50">
        <v>141.40561012995957</v>
      </c>
      <c r="W1722" s="50">
        <v>149.48023517405539</v>
      </c>
      <c r="X1722" s="50">
        <v>151.51147954157955</v>
      </c>
      <c r="Y1722" s="50">
        <v>155.44787199664543</v>
      </c>
      <c r="Z1722" s="50">
        <v>160.49681196913471</v>
      </c>
    </row>
    <row r="1723" spans="1:26" x14ac:dyDescent="0.25">
      <c r="A1723" t="str">
        <f t="shared" si="35"/>
        <v>77. Verhuur en lease</v>
      </c>
      <c r="B1723">
        <v>77</v>
      </c>
      <c r="C1723" s="3" t="s">
        <v>166</v>
      </c>
      <c r="D1723" s="206"/>
      <c r="E1723" s="50">
        <v>68.98097278034615</v>
      </c>
      <c r="F1723" s="50">
        <v>74.007194358517083</v>
      </c>
      <c r="G1723" s="50">
        <v>63.893822408118346</v>
      </c>
      <c r="H1723" s="50">
        <v>66.061143294140578</v>
      </c>
      <c r="I1723" s="50">
        <v>85.679983823352359</v>
      </c>
      <c r="J1723" s="50">
        <v>104.79550443459794</v>
      </c>
      <c r="K1723" s="50">
        <v>121.61455363651791</v>
      </c>
      <c r="L1723" s="50">
        <v>92.08215077893108</v>
      </c>
      <c r="M1723" s="50">
        <v>104.64020432200908</v>
      </c>
      <c r="N1723" s="50">
        <v>108.47494475837149</v>
      </c>
      <c r="O1723" s="306">
        <v>106.38472352835363</v>
      </c>
      <c r="P1723" s="50">
        <v>108.12971111832429</v>
      </c>
      <c r="Q1723" s="50">
        <v>109.38488068405039</v>
      </c>
      <c r="R1723" s="50">
        <v>110.2533257467024</v>
      </c>
      <c r="S1723" s="50">
        <v>113.322228800479</v>
      </c>
      <c r="T1723" s="50">
        <v>119.73151110915391</v>
      </c>
      <c r="U1723" s="306">
        <v>109.96062823609304</v>
      </c>
      <c r="V1723" s="50">
        <v>110.97145845215306</v>
      </c>
      <c r="W1723" s="50">
        <v>111.4632896763641</v>
      </c>
      <c r="X1723" s="50">
        <v>111.5512819761186</v>
      </c>
      <c r="Y1723" s="50">
        <v>113.8429870875847</v>
      </c>
      <c r="Z1723" s="50">
        <v>119.42849145936205</v>
      </c>
    </row>
    <row r="1724" spans="1:26" x14ac:dyDescent="0.25">
      <c r="A1724" t="str">
        <f t="shared" si="35"/>
        <v>77. Verhuur en lease</v>
      </c>
      <c r="B1724">
        <v>77</v>
      </c>
      <c r="C1724" s="3" t="s">
        <v>167</v>
      </c>
      <c r="D1724" s="206"/>
      <c r="E1724" s="50">
        <v>43.436442615237652</v>
      </c>
      <c r="F1724" s="50">
        <v>43.391563925258211</v>
      </c>
      <c r="G1724" s="50">
        <v>38.97728302256813</v>
      </c>
      <c r="H1724" s="50">
        <v>36.742616217240645</v>
      </c>
      <c r="I1724" s="50">
        <v>52.767939175041867</v>
      </c>
      <c r="J1724" s="50">
        <v>68.862296401017218</v>
      </c>
      <c r="K1724" s="50">
        <v>85.454856922069112</v>
      </c>
      <c r="L1724" s="50">
        <v>72.625085690981777</v>
      </c>
      <c r="M1724" s="50">
        <v>84.767464472771366</v>
      </c>
      <c r="N1724" s="50">
        <v>90.158813885323298</v>
      </c>
      <c r="O1724" s="306">
        <v>90.354735236041833</v>
      </c>
      <c r="P1724" s="50">
        <v>93.665116043710654</v>
      </c>
      <c r="Q1724" s="50">
        <v>95.581165347240855</v>
      </c>
      <c r="R1724" s="50">
        <v>100.37238320028862</v>
      </c>
      <c r="S1724" s="50">
        <v>102.24626717605238</v>
      </c>
      <c r="T1724" s="50">
        <v>102.86830683503524</v>
      </c>
      <c r="U1724" s="306">
        <v>93.543339191832459</v>
      </c>
      <c r="V1724" s="50">
        <v>96.282672095761839</v>
      </c>
      <c r="W1724" s="50">
        <v>97.555304371828541</v>
      </c>
      <c r="X1724" s="50">
        <v>101.71877257228691</v>
      </c>
      <c r="Y1724" s="50">
        <v>102.8827690504103</v>
      </c>
      <c r="Z1724" s="50">
        <v>102.77443134683469</v>
      </c>
    </row>
    <row r="1725" spans="1:26" x14ac:dyDescent="0.25">
      <c r="A1725" t="str">
        <f t="shared" si="35"/>
        <v>77. Verhuur en lease</v>
      </c>
      <c r="B1725">
        <v>77</v>
      </c>
      <c r="C1725" s="3" t="s">
        <v>168</v>
      </c>
      <c r="D1725" s="206"/>
      <c r="E1725" s="50">
        <v>34.268230390407204</v>
      </c>
      <c r="F1725" s="50">
        <v>40.604194368711589</v>
      </c>
      <c r="G1725" s="50">
        <v>40.229533965588438</v>
      </c>
      <c r="H1725" s="50">
        <v>42.45479535239307</v>
      </c>
      <c r="I1725" s="50">
        <v>49.97132052499218</v>
      </c>
      <c r="J1725" s="50">
        <v>56.949181937194922</v>
      </c>
      <c r="K1725" s="50">
        <v>63.658106588712201</v>
      </c>
      <c r="L1725" s="50">
        <v>59.303392002530039</v>
      </c>
      <c r="M1725" s="50">
        <v>69.217184899577447</v>
      </c>
      <c r="N1725" s="50">
        <v>87.093434136263639</v>
      </c>
      <c r="O1725" s="306">
        <v>97.645145909296943</v>
      </c>
      <c r="P1725" s="50">
        <v>106.95620589608473</v>
      </c>
      <c r="Q1725" s="50">
        <v>116.49112336667915</v>
      </c>
      <c r="R1725" s="50">
        <v>121.72387922212073</v>
      </c>
      <c r="S1725" s="50">
        <v>125.05960397896457</v>
      </c>
      <c r="T1725" s="50">
        <v>129.22083812471277</v>
      </c>
      <c r="U1725" s="306">
        <v>99.259081199529362</v>
      </c>
      <c r="V1725" s="50">
        <v>107.95279438828173</v>
      </c>
      <c r="W1725" s="50">
        <v>116.74251397938441</v>
      </c>
      <c r="X1725" s="50">
        <v>121.12123778560324</v>
      </c>
      <c r="Y1725" s="50">
        <v>123.55771638427163</v>
      </c>
      <c r="Z1725" s="50">
        <v>126.76334344847561</v>
      </c>
    </row>
    <row r="1726" spans="1:26" x14ac:dyDescent="0.25">
      <c r="A1726" t="str">
        <f t="shared" si="35"/>
        <v>77. Verhuur en lease</v>
      </c>
      <c r="B1726">
        <v>77</v>
      </c>
      <c r="C1726" s="3" t="s">
        <v>169</v>
      </c>
      <c r="D1726" s="206"/>
      <c r="E1726" s="50">
        <v>15.911813101052363</v>
      </c>
      <c r="F1726" s="50">
        <v>14.542450422053458</v>
      </c>
      <c r="G1726" s="50">
        <v>13.305866654778528</v>
      </c>
      <c r="H1726" s="50">
        <v>13.909660871348837</v>
      </c>
      <c r="I1726" s="50">
        <v>16.571829219865343</v>
      </c>
      <c r="J1726" s="50">
        <v>19.389296320177309</v>
      </c>
      <c r="K1726" s="50">
        <v>16.500887799890066</v>
      </c>
      <c r="L1726" s="50">
        <v>17.221922369023549</v>
      </c>
      <c r="M1726" s="50">
        <v>22.526468129038591</v>
      </c>
      <c r="N1726" s="50">
        <v>23.300221522134215</v>
      </c>
      <c r="O1726" s="306">
        <v>25.89330210022872</v>
      </c>
      <c r="P1726" s="50">
        <v>31.772512469485417</v>
      </c>
      <c r="Q1726" s="50">
        <v>34.31542140514712</v>
      </c>
      <c r="R1726" s="50">
        <v>35.053538495424917</v>
      </c>
      <c r="S1726" s="50">
        <v>40.608089124670272</v>
      </c>
      <c r="T1726" s="50">
        <v>43.070244290114381</v>
      </c>
      <c r="U1726" s="306">
        <v>26.29080329505501</v>
      </c>
      <c r="V1726" s="50">
        <v>32.031426806315409</v>
      </c>
      <c r="W1726" s="50">
        <v>34.349654249400878</v>
      </c>
      <c r="X1726" s="50">
        <v>34.83960367484125</v>
      </c>
      <c r="Y1726" s="50">
        <v>40.073954700926514</v>
      </c>
      <c r="Z1726" s="50">
        <v>42.20221953484922</v>
      </c>
    </row>
    <row r="1727" spans="1:26" x14ac:dyDescent="0.25">
      <c r="A1727" t="str">
        <f t="shared" si="35"/>
        <v>77. Verhuur en lease</v>
      </c>
      <c r="B1727">
        <v>77</v>
      </c>
      <c r="C1727" s="3" t="s">
        <v>26</v>
      </c>
      <c r="D1727" s="208"/>
      <c r="E1727" s="50">
        <v>93.616486106697209</v>
      </c>
      <c r="F1727" s="50">
        <v>98.538208716023263</v>
      </c>
      <c r="G1727" s="50">
        <v>92.512683642935087</v>
      </c>
      <c r="H1727" s="50">
        <v>93.107072440982549</v>
      </c>
      <c r="I1727" s="50">
        <v>119.31108891989939</v>
      </c>
      <c r="J1727" s="50">
        <v>145.20077465838943</v>
      </c>
      <c r="K1727" s="50">
        <v>165.61385131067135</v>
      </c>
      <c r="L1727" s="50">
        <v>149.15040006253537</v>
      </c>
      <c r="M1727" s="50">
        <v>176.51111750138742</v>
      </c>
      <c r="N1727" s="50">
        <v>200.55246954372114</v>
      </c>
      <c r="O1727" s="306">
        <v>213.89318324556749</v>
      </c>
      <c r="P1727" s="50">
        <v>232.3938344092808</v>
      </c>
      <c r="Q1727" s="50">
        <v>246.38771011906709</v>
      </c>
      <c r="R1727" s="50">
        <v>257.14980091783428</v>
      </c>
      <c r="S1727" s="50">
        <v>267.91396027968722</v>
      </c>
      <c r="T1727" s="50">
        <v>275.15938924986239</v>
      </c>
      <c r="U1727" s="306">
        <v>219.09322368641682</v>
      </c>
      <c r="V1727" s="50">
        <v>236.26689329035898</v>
      </c>
      <c r="W1727" s="50">
        <v>248.64747260061384</v>
      </c>
      <c r="X1727" s="50">
        <v>257.67961403273142</v>
      </c>
      <c r="Y1727" s="50">
        <v>266.51444013560842</v>
      </c>
      <c r="Z1727" s="50">
        <v>271.7399943301595</v>
      </c>
    </row>
    <row r="1728" spans="1:26" x14ac:dyDescent="0.25">
      <c r="A1728" t="str">
        <f t="shared" si="35"/>
        <v>77. Verhuur en lease</v>
      </c>
      <c r="B1728">
        <v>77</v>
      </c>
      <c r="C1728" s="3" t="s">
        <v>19</v>
      </c>
      <c r="D1728" s="208"/>
      <c r="E1728" s="50">
        <v>1139.6915584942417</v>
      </c>
      <c r="F1728" s="50">
        <v>1133.3419833615344</v>
      </c>
      <c r="G1728" s="50">
        <v>1009.9878550504311</v>
      </c>
      <c r="H1728" s="50">
        <v>1026.2062999156819</v>
      </c>
      <c r="I1728" s="50">
        <v>1221.1854630370901</v>
      </c>
      <c r="J1728" s="50">
        <v>1386.3633889925727</v>
      </c>
      <c r="K1728" s="50">
        <v>1498.7516524242212</v>
      </c>
      <c r="L1728" s="50">
        <v>1244.4029092044907</v>
      </c>
      <c r="M1728" s="50">
        <v>1376.859839543828</v>
      </c>
      <c r="N1728" s="50">
        <v>1468.820881015039</v>
      </c>
      <c r="O1728" s="306">
        <v>1491.2686679111353</v>
      </c>
      <c r="P1728" s="50">
        <v>1551.5836163953679</v>
      </c>
      <c r="Q1728" s="50">
        <v>1618.4466038040612</v>
      </c>
      <c r="R1728" s="50">
        <v>1685.5240434906659</v>
      </c>
      <c r="S1728" s="50">
        <v>1755.8406362601368</v>
      </c>
      <c r="T1728" s="50">
        <v>1829.1131279662848</v>
      </c>
      <c r="U1728" s="306">
        <v>1522.5546257170872</v>
      </c>
      <c r="V1728" s="50">
        <v>1572.8245132745824</v>
      </c>
      <c r="W1728" s="50">
        <v>1628.804814210386</v>
      </c>
      <c r="X1728" s="50">
        <v>1684.1678098271452</v>
      </c>
      <c r="Y1728" s="50">
        <v>1741.859154631564</v>
      </c>
      <c r="Z1728" s="50">
        <v>1801.5488092261803</v>
      </c>
    </row>
    <row r="1729" spans="1:26" x14ac:dyDescent="0.25">
      <c r="A1729" t="str">
        <f t="shared" si="35"/>
        <v>77. Verhuur en lease</v>
      </c>
      <c r="B1729">
        <v>77</v>
      </c>
      <c r="C1729" s="3" t="s">
        <v>20</v>
      </c>
      <c r="D1729" s="208"/>
      <c r="E1729" s="207">
        <v>8.214194920455771E-2</v>
      </c>
      <c r="F1729" s="207">
        <v>8.6944814683168517E-2</v>
      </c>
      <c r="G1729" s="207">
        <v>9.1597817914667604E-2</v>
      </c>
      <c r="H1729" s="207">
        <v>9.0729390814140082E-2</v>
      </c>
      <c r="I1729" s="207">
        <v>9.7701039302558135E-2</v>
      </c>
      <c r="J1729" s="207">
        <v>0.10473500368752693</v>
      </c>
      <c r="K1729" s="207">
        <v>0.11050119680788476</v>
      </c>
      <c r="L1729" s="207">
        <v>0.11985700046127562</v>
      </c>
      <c r="M1729" s="207">
        <v>0.12819831941635243</v>
      </c>
      <c r="N1729" s="207">
        <v>0.13653977291303754</v>
      </c>
      <c r="O1729" s="307">
        <v>0.14343034749410652</v>
      </c>
      <c r="P1729" s="207">
        <v>0.14977847919609844</v>
      </c>
      <c r="Q1729" s="207">
        <v>0.15223715724692286</v>
      </c>
      <c r="R1729" s="207">
        <v>0.15256370973224762</v>
      </c>
      <c r="S1729" s="207">
        <v>0.15258444003798213</v>
      </c>
      <c r="T1729" s="207">
        <v>0.15043322637774775</v>
      </c>
      <c r="U1729" s="307">
        <v>0.14389843227019136</v>
      </c>
      <c r="V1729" s="207">
        <v>0.15021821652465034</v>
      </c>
      <c r="W1729" s="207">
        <v>0.15265639592375191</v>
      </c>
      <c r="X1729" s="207">
        <v>0.15300115138715209</v>
      </c>
      <c r="Y1729" s="207">
        <v>0.15300573495104502</v>
      </c>
      <c r="Z1729" s="207">
        <v>0.15083687599165302</v>
      </c>
    </row>
    <row r="1730" spans="1:26" x14ac:dyDescent="0.25">
      <c r="A1730" t="str">
        <f t="shared" si="35"/>
        <v>77. Verhuur en lease</v>
      </c>
      <c r="B1730">
        <v>77</v>
      </c>
      <c r="C1730" s="3" t="s">
        <v>29</v>
      </c>
      <c r="D1730" s="208"/>
      <c r="E1730" s="50">
        <v>1139.6915584942417</v>
      </c>
      <c r="F1730" s="50">
        <v>1133.3419833615344</v>
      </c>
      <c r="G1730" s="50">
        <v>1009.9878550504311</v>
      </c>
      <c r="H1730" s="50">
        <v>1026.2062999156819</v>
      </c>
      <c r="I1730" s="50">
        <v>1221.1854630370901</v>
      </c>
      <c r="J1730" s="50">
        <v>1386.3633889925727</v>
      </c>
      <c r="K1730" s="50">
        <v>1452.7516524242212</v>
      </c>
      <c r="L1730" s="50">
        <v>1244.4029092044907</v>
      </c>
      <c r="M1730" s="50">
        <v>1376.859839543828</v>
      </c>
      <c r="N1730" s="50">
        <v>1468.820881015039</v>
      </c>
      <c r="O1730" s="306">
        <v>1491.2686679111353</v>
      </c>
      <c r="P1730" s="50">
        <v>1551.5836163953679</v>
      </c>
      <c r="Q1730" s="50">
        <v>1618.4466038040612</v>
      </c>
      <c r="R1730" s="50">
        <v>1685.5240434906659</v>
      </c>
      <c r="S1730" s="50">
        <v>1755.8406362601368</v>
      </c>
      <c r="T1730" s="50">
        <v>1829.1131279662848</v>
      </c>
      <c r="U1730" s="306">
        <v>1522.5546257170872</v>
      </c>
      <c r="V1730" s="50">
        <v>1572.8245132745824</v>
      </c>
      <c r="W1730" s="50">
        <v>1628.804814210386</v>
      </c>
      <c r="X1730" s="50">
        <v>1684.1678098271452</v>
      </c>
      <c r="Y1730" s="50">
        <v>1741.859154631564</v>
      </c>
      <c r="Z1730" s="50">
        <v>1801.5488092261803</v>
      </c>
    </row>
    <row r="1731" spans="1:26" x14ac:dyDescent="0.25">
      <c r="A1731" t="str">
        <f t="shared" ref="A1731:A1794" si="36">VLOOKUP(B1731,$AT$3:$AU$70,2)</f>
        <v>78. Terbeschikkingstelling van personeel</v>
      </c>
      <c r="B1731">
        <v>78</v>
      </c>
      <c r="C1731" s="3" t="s">
        <v>25</v>
      </c>
      <c r="D1731" s="50">
        <v>109354</v>
      </c>
      <c r="E1731" s="50">
        <v>118537</v>
      </c>
      <c r="F1731" s="50">
        <v>124921</v>
      </c>
      <c r="G1731" s="50">
        <v>130454</v>
      </c>
      <c r="H1731" s="50">
        <v>131506</v>
      </c>
      <c r="I1731" s="50">
        <v>127523</v>
      </c>
      <c r="J1731" s="50">
        <v>112191</v>
      </c>
      <c r="K1731" s="50">
        <v>123861</v>
      </c>
      <c r="L1731" s="50">
        <v>124878</v>
      </c>
      <c r="M1731" s="50">
        <v>116334</v>
      </c>
      <c r="N1731" s="50">
        <v>113786.27110644207</v>
      </c>
      <c r="O1731" s="306">
        <v>114239.26087477669</v>
      </c>
      <c r="P1731" s="50">
        <v>114694.05402174589</v>
      </c>
      <c r="Q1731" s="50">
        <v>115150.65772670483</v>
      </c>
      <c r="R1731" s="50">
        <v>115609.07919759047</v>
      </c>
      <c r="S1731" s="50">
        <v>116069.3256710346</v>
      </c>
      <c r="T1731" s="50">
        <v>116531.40441247872</v>
      </c>
      <c r="U1731" s="306">
        <v>113070.27507953538</v>
      </c>
      <c r="V1731" s="50">
        <v>112358.78443192938</v>
      </c>
      <c r="W1731" s="50">
        <v>111651.77081368655</v>
      </c>
      <c r="X1731" s="50">
        <v>110949.20605326026</v>
      </c>
      <c r="Y1731" s="50">
        <v>110251.06215637243</v>
      </c>
      <c r="Z1731" s="50">
        <v>109557.31130489791</v>
      </c>
    </row>
    <row r="1732" spans="1:26" x14ac:dyDescent="0.25">
      <c r="A1732" t="str">
        <f t="shared" si="36"/>
        <v>78. Terbeschikkingstelling van personeel</v>
      </c>
      <c r="B1732">
        <v>78</v>
      </c>
      <c r="C1732" s="3" t="s">
        <v>154</v>
      </c>
      <c r="D1732" s="206"/>
      <c r="E1732" s="50">
        <v>9183</v>
      </c>
      <c r="F1732" s="50">
        <v>6384</v>
      </c>
      <c r="G1732" s="50">
        <v>5533</v>
      </c>
      <c r="H1732" s="50">
        <v>1052</v>
      </c>
      <c r="I1732" s="50">
        <v>-3983</v>
      </c>
      <c r="J1732" s="50">
        <v>-15332</v>
      </c>
      <c r="K1732" s="50">
        <v>11670</v>
      </c>
      <c r="L1732" s="50">
        <v>1017</v>
      </c>
      <c r="M1732" s="50">
        <v>-8544</v>
      </c>
      <c r="N1732" s="50">
        <v>-2547.7288935579272</v>
      </c>
      <c r="O1732" s="306">
        <v>452.98976833462075</v>
      </c>
      <c r="P1732" s="50">
        <v>454.79314696919755</v>
      </c>
      <c r="Q1732" s="50">
        <v>456.60370495893585</v>
      </c>
      <c r="R1732" s="50">
        <v>458.42147088564525</v>
      </c>
      <c r="S1732" s="50">
        <v>460.24647344413097</v>
      </c>
      <c r="T1732" s="50">
        <v>462.07874144411471</v>
      </c>
      <c r="U1732" s="306">
        <v>-715.99602690669417</v>
      </c>
      <c r="V1732" s="50">
        <v>-711.49064760599867</v>
      </c>
      <c r="W1732" s="50">
        <v>-707.01361824282503</v>
      </c>
      <c r="X1732" s="50">
        <v>-702.5647604262922</v>
      </c>
      <c r="Y1732" s="50">
        <v>-698.14389688783558</v>
      </c>
      <c r="Z1732" s="50">
        <v>-693.75085147451318</v>
      </c>
    </row>
    <row r="1733" spans="1:26" x14ac:dyDescent="0.25">
      <c r="A1733" t="str">
        <f t="shared" si="36"/>
        <v>78. Terbeschikkingstelling van personeel</v>
      </c>
      <c r="B1733">
        <v>78</v>
      </c>
      <c r="C1733" s="3" t="s">
        <v>155</v>
      </c>
      <c r="D1733" s="206"/>
      <c r="E1733" s="207">
        <v>1.0839749803390824</v>
      </c>
      <c r="F1733" s="207">
        <v>1.0538566017361668</v>
      </c>
      <c r="G1733" s="207">
        <v>1.0442919925392848</v>
      </c>
      <c r="H1733" s="207">
        <v>1.0080641452159382</v>
      </c>
      <c r="I1733" s="207">
        <v>0.96971240855930529</v>
      </c>
      <c r="J1733" s="207">
        <v>0.87977070802913981</v>
      </c>
      <c r="K1733" s="207">
        <v>1.1040190389603444</v>
      </c>
      <c r="L1733" s="207">
        <v>1.0082108169641777</v>
      </c>
      <c r="M1733" s="207">
        <v>0.93158122327391535</v>
      </c>
      <c r="N1733" s="207">
        <v>0.97809987713344404</v>
      </c>
      <c r="O1733" s="307">
        <v>1.0039810582061421</v>
      </c>
      <c r="P1733" s="207">
        <v>1.0039810582061426</v>
      </c>
      <c r="Q1733" s="207">
        <v>1.0039810582061417</v>
      </c>
      <c r="R1733" s="207">
        <v>1.0039810582061428</v>
      </c>
      <c r="S1733" s="207">
        <v>1.0039810582061424</v>
      </c>
      <c r="T1733" s="207">
        <v>1.0039810582061426</v>
      </c>
      <c r="U1733" s="307">
        <v>0.9937075358921208</v>
      </c>
      <c r="V1733" s="207">
        <v>0.9937075358921208</v>
      </c>
      <c r="W1733" s="207">
        <v>0.99370753589212102</v>
      </c>
      <c r="X1733" s="207">
        <v>0.99370753589212069</v>
      </c>
      <c r="Y1733" s="207">
        <v>0.9937075358921208</v>
      </c>
      <c r="Z1733" s="207">
        <v>0.99370753589212102</v>
      </c>
    </row>
    <row r="1734" spans="1:26" x14ac:dyDescent="0.25">
      <c r="A1734" t="str">
        <f t="shared" si="36"/>
        <v>78. Terbeschikkingstelling van personeel</v>
      </c>
      <c r="B1734">
        <v>78</v>
      </c>
      <c r="C1734" s="3" t="s">
        <v>8</v>
      </c>
      <c r="D1734" s="50">
        <v>2781</v>
      </c>
      <c r="E1734" s="50">
        <v>2651</v>
      </c>
      <c r="F1734" s="50">
        <v>2767</v>
      </c>
      <c r="G1734" s="50">
        <v>3083</v>
      </c>
      <c r="H1734" s="50">
        <v>3328</v>
      </c>
      <c r="I1734" s="50">
        <v>3280</v>
      </c>
      <c r="J1734" s="50">
        <v>2489</v>
      </c>
      <c r="K1734" s="50">
        <v>3106</v>
      </c>
      <c r="L1734" s="50">
        <v>3773</v>
      </c>
      <c r="M1734" s="50">
        <v>3750</v>
      </c>
      <c r="N1734" s="50">
        <v>2648.1741280468113</v>
      </c>
      <c r="O1734" s="306">
        <v>2655.8235556093277</v>
      </c>
      <c r="P1734" s="50">
        <v>2653.1823848129934</v>
      </c>
      <c r="Q1734" s="50">
        <v>2650.3835697298118</v>
      </c>
      <c r="R1734" s="50">
        <v>2651.1311462682656</v>
      </c>
      <c r="S1734" s="50">
        <v>2654.9643911333851</v>
      </c>
      <c r="T1734" s="50">
        <v>2675.3963018069717</v>
      </c>
      <c r="U1734" s="306">
        <v>2628.6470841633336</v>
      </c>
      <c r="V1734" s="50">
        <v>2599.1613094195363</v>
      </c>
      <c r="W1734" s="50">
        <v>2569.8508783003363</v>
      </c>
      <c r="X1734" s="50">
        <v>2544.2715906318203</v>
      </c>
      <c r="Y1734" s="50">
        <v>2521.8777003961668</v>
      </c>
      <c r="Z1734" s="50">
        <v>2515.2809835153043</v>
      </c>
    </row>
    <row r="1735" spans="1:26" x14ac:dyDescent="0.25">
      <c r="A1735" t="str">
        <f t="shared" si="36"/>
        <v>78. Terbeschikkingstelling van personeel</v>
      </c>
      <c r="B1735">
        <v>78</v>
      </c>
      <c r="C1735" s="3" t="s">
        <v>9</v>
      </c>
      <c r="D1735" s="50">
        <v>20498</v>
      </c>
      <c r="E1735" s="50">
        <v>21960</v>
      </c>
      <c r="F1735" s="50">
        <v>22452</v>
      </c>
      <c r="G1735" s="50">
        <v>22855</v>
      </c>
      <c r="H1735" s="50">
        <v>22158</v>
      </c>
      <c r="I1735" s="50">
        <v>21308</v>
      </c>
      <c r="J1735" s="50">
        <v>17812</v>
      </c>
      <c r="K1735" s="50">
        <v>19989</v>
      </c>
      <c r="L1735" s="50">
        <v>20006</v>
      </c>
      <c r="M1735" s="50">
        <v>18523</v>
      </c>
      <c r="N1735" s="50">
        <v>17726.318053132232</v>
      </c>
      <c r="O1735" s="306">
        <v>17777.521704909304</v>
      </c>
      <c r="P1735" s="50">
        <v>17759.842265678846</v>
      </c>
      <c r="Q1735" s="50">
        <v>17741.107588902531</v>
      </c>
      <c r="R1735" s="50">
        <v>17746.111708287783</v>
      </c>
      <c r="S1735" s="50">
        <v>17771.770639449063</v>
      </c>
      <c r="T1735" s="50">
        <v>17908.537532229002</v>
      </c>
      <c r="U1735" s="306">
        <v>17595.608147446652</v>
      </c>
      <c r="V1735" s="50">
        <v>17398.236601665001</v>
      </c>
      <c r="W1735" s="50">
        <v>17202.038769056249</v>
      </c>
      <c r="X1735" s="50">
        <v>17030.816422314605</v>
      </c>
      <c r="Y1735" s="50">
        <v>16880.916452913083</v>
      </c>
      <c r="Z1735" s="50">
        <v>16836.759424000906</v>
      </c>
    </row>
    <row r="1736" spans="1:26" x14ac:dyDescent="0.25">
      <c r="A1736" t="str">
        <f t="shared" si="36"/>
        <v>78. Terbeschikkingstelling van personeel</v>
      </c>
      <c r="B1736">
        <v>78</v>
      </c>
      <c r="C1736" s="3" t="s">
        <v>10</v>
      </c>
      <c r="D1736" s="50">
        <v>19367</v>
      </c>
      <c r="E1736" s="50">
        <v>21069</v>
      </c>
      <c r="F1736" s="50">
        <v>22266</v>
      </c>
      <c r="G1736" s="50">
        <v>23222</v>
      </c>
      <c r="H1736" s="50">
        <v>23429</v>
      </c>
      <c r="I1736" s="50">
        <v>22825</v>
      </c>
      <c r="J1736" s="50">
        <v>20276</v>
      </c>
      <c r="K1736" s="50">
        <v>22024</v>
      </c>
      <c r="L1736" s="50">
        <v>21359</v>
      </c>
      <c r="M1736" s="50">
        <v>19567</v>
      </c>
      <c r="N1736" s="50">
        <v>18396.133251992884</v>
      </c>
      <c r="O1736" s="306">
        <v>18449.271709638531</v>
      </c>
      <c r="P1736" s="50">
        <v>18430.924226595009</v>
      </c>
      <c r="Q1736" s="50">
        <v>18411.481632291037</v>
      </c>
      <c r="R1736" s="50">
        <v>18416.674839743595</v>
      </c>
      <c r="S1736" s="50">
        <v>18443.30333164653</v>
      </c>
      <c r="T1736" s="50">
        <v>18585.238164165021</v>
      </c>
      <c r="U1736" s="306">
        <v>18260.484278802851</v>
      </c>
      <c r="V1736" s="50">
        <v>18055.654756650081</v>
      </c>
      <c r="W1736" s="50">
        <v>17852.043298161949</v>
      </c>
      <c r="X1736" s="50">
        <v>17674.351061289235</v>
      </c>
      <c r="Y1736" s="50">
        <v>17518.786899385188</v>
      </c>
      <c r="Z1736" s="50">
        <v>17472.961331692812</v>
      </c>
    </row>
    <row r="1737" spans="1:26" x14ac:dyDescent="0.25">
      <c r="A1737" t="str">
        <f t="shared" si="36"/>
        <v>78. Terbeschikkingstelling van personeel</v>
      </c>
      <c r="B1737">
        <v>78</v>
      </c>
      <c r="C1737" s="3" t="s">
        <v>11</v>
      </c>
      <c r="D1737" s="50">
        <v>14868</v>
      </c>
      <c r="E1737" s="50">
        <v>16090</v>
      </c>
      <c r="F1737" s="50">
        <v>17016</v>
      </c>
      <c r="G1737" s="50">
        <v>17339</v>
      </c>
      <c r="H1737" s="50">
        <v>17429</v>
      </c>
      <c r="I1737" s="50">
        <v>16855</v>
      </c>
      <c r="J1737" s="50">
        <v>15101</v>
      </c>
      <c r="K1737" s="50">
        <v>16492</v>
      </c>
      <c r="L1737" s="50">
        <v>16796</v>
      </c>
      <c r="M1737" s="50">
        <v>15449</v>
      </c>
      <c r="N1737" s="50">
        <v>15708.244531845674</v>
      </c>
      <c r="O1737" s="306">
        <v>15596.601275300067</v>
      </c>
      <c r="P1737" s="50">
        <v>15469.602665484317</v>
      </c>
      <c r="Q1737" s="50">
        <v>15224.81618087061</v>
      </c>
      <c r="R1737" s="50">
        <v>15052.302906281469</v>
      </c>
      <c r="S1737" s="50">
        <v>14880.793325369626</v>
      </c>
      <c r="T1737" s="50">
        <v>14888.303479380855</v>
      </c>
      <c r="U1737" s="306">
        <v>15437.004607698602</v>
      </c>
      <c r="V1737" s="50">
        <v>15154.628249596979</v>
      </c>
      <c r="W1737" s="50">
        <v>14762.205622320547</v>
      </c>
      <c r="X1737" s="50">
        <v>14445.587390855362</v>
      </c>
      <c r="Y1737" s="50">
        <v>14134.856564096339</v>
      </c>
      <c r="Z1737" s="50">
        <v>13997.278307217039</v>
      </c>
    </row>
    <row r="1738" spans="1:26" x14ac:dyDescent="0.25">
      <c r="A1738" t="str">
        <f t="shared" si="36"/>
        <v>78. Terbeschikkingstelling van personeel</v>
      </c>
      <c r="B1738">
        <v>78</v>
      </c>
      <c r="C1738" s="3" t="s">
        <v>12</v>
      </c>
      <c r="D1738" s="50">
        <v>12296</v>
      </c>
      <c r="E1738" s="50">
        <v>13475</v>
      </c>
      <c r="F1738" s="50">
        <v>14348</v>
      </c>
      <c r="G1738" s="50">
        <v>15128</v>
      </c>
      <c r="H1738" s="50">
        <v>15302</v>
      </c>
      <c r="I1738" s="50">
        <v>14672</v>
      </c>
      <c r="J1738" s="50">
        <v>12698</v>
      </c>
      <c r="K1738" s="50">
        <v>14081</v>
      </c>
      <c r="L1738" s="50">
        <v>13916</v>
      </c>
      <c r="M1738" s="50">
        <v>12659</v>
      </c>
      <c r="N1738" s="50">
        <v>12609.677308791728</v>
      </c>
      <c r="O1738" s="306">
        <v>12819.807239063506</v>
      </c>
      <c r="P1738" s="50">
        <v>12982.525896215384</v>
      </c>
      <c r="Q1738" s="50">
        <v>13272.312765762304</v>
      </c>
      <c r="R1738" s="50">
        <v>13591.029226200915</v>
      </c>
      <c r="S1738" s="50">
        <v>13819.095768310266</v>
      </c>
      <c r="T1738" s="50">
        <v>13720.879264807152</v>
      </c>
      <c r="U1738" s="306">
        <v>12688.6249078278</v>
      </c>
      <c r="V1738" s="50">
        <v>12718.190502519306</v>
      </c>
      <c r="W1738" s="50">
        <v>12869.029603004972</v>
      </c>
      <c r="X1738" s="50">
        <v>13043.213496376289</v>
      </c>
      <c r="Y1738" s="50">
        <v>13126.379236620727</v>
      </c>
      <c r="Z1738" s="50">
        <v>12899.72131178077</v>
      </c>
    </row>
    <row r="1739" spans="1:26" x14ac:dyDescent="0.25">
      <c r="A1739" t="str">
        <f t="shared" si="36"/>
        <v>78. Terbeschikkingstelling van personeel</v>
      </c>
      <c r="B1739">
        <v>78</v>
      </c>
      <c r="C1739" s="3" t="s">
        <v>13</v>
      </c>
      <c r="D1739" s="50">
        <v>11501</v>
      </c>
      <c r="E1739" s="50">
        <v>12190</v>
      </c>
      <c r="F1739" s="50">
        <v>12511</v>
      </c>
      <c r="G1739" s="50">
        <v>13051</v>
      </c>
      <c r="H1739" s="50">
        <v>13138</v>
      </c>
      <c r="I1739" s="50">
        <v>12659</v>
      </c>
      <c r="J1739" s="50">
        <v>11309</v>
      </c>
      <c r="K1739" s="50">
        <v>12393</v>
      </c>
      <c r="L1739" s="50">
        <v>12341</v>
      </c>
      <c r="M1739" s="50">
        <v>11318</v>
      </c>
      <c r="N1739" s="50">
        <v>11456.608725944036</v>
      </c>
      <c r="O1739" s="306">
        <v>11332.99841075949</v>
      </c>
      <c r="P1739" s="50">
        <v>11362.025160239853</v>
      </c>
      <c r="Q1739" s="50">
        <v>11279.435065197655</v>
      </c>
      <c r="R1739" s="50">
        <v>11136.567996276612</v>
      </c>
      <c r="S1739" s="50">
        <v>11093.17708827438</v>
      </c>
      <c r="T1739" s="50">
        <v>11278.035786159244</v>
      </c>
      <c r="U1739" s="306">
        <v>11217.030274601884</v>
      </c>
      <c r="V1739" s="50">
        <v>11130.684555343218</v>
      </c>
      <c r="W1739" s="50">
        <v>10936.706082880188</v>
      </c>
      <c r="X1739" s="50">
        <v>10687.684617167937</v>
      </c>
      <c r="Y1739" s="50">
        <v>10537.10400745609</v>
      </c>
      <c r="Z1739" s="50">
        <v>10603.075486488466</v>
      </c>
    </row>
    <row r="1740" spans="1:26" x14ac:dyDescent="0.25">
      <c r="A1740" t="str">
        <f t="shared" si="36"/>
        <v>78. Terbeschikkingstelling van personeel</v>
      </c>
      <c r="B1740">
        <v>78</v>
      </c>
      <c r="C1740" s="3" t="s">
        <v>14</v>
      </c>
      <c r="D1740" s="50">
        <v>11067</v>
      </c>
      <c r="E1740" s="50">
        <v>11774</v>
      </c>
      <c r="F1740" s="50">
        <v>12211</v>
      </c>
      <c r="G1740" s="50">
        <v>12645</v>
      </c>
      <c r="H1740" s="50">
        <v>12321</v>
      </c>
      <c r="I1740" s="50">
        <v>11627</v>
      </c>
      <c r="J1740" s="50">
        <v>10232</v>
      </c>
      <c r="K1740" s="50">
        <v>10795</v>
      </c>
      <c r="L1740" s="50">
        <v>10609</v>
      </c>
      <c r="M1740" s="50">
        <v>9674</v>
      </c>
      <c r="N1740" s="50">
        <v>9652.4413997808224</v>
      </c>
      <c r="O1740" s="306">
        <v>9765.4363873079728</v>
      </c>
      <c r="P1740" s="50">
        <v>9834.1244663200705</v>
      </c>
      <c r="Q1740" s="50">
        <v>9935.5062173078186</v>
      </c>
      <c r="R1740" s="50">
        <v>9956.8430825388041</v>
      </c>
      <c r="S1740" s="50">
        <v>10078.782058868135</v>
      </c>
      <c r="T1740" s="50">
        <v>9970.0377125458454</v>
      </c>
      <c r="U1740" s="306">
        <v>9665.5087763125794</v>
      </c>
      <c r="V1740" s="50">
        <v>9633.8932337200458</v>
      </c>
      <c r="W1740" s="50">
        <v>9633.6129119264697</v>
      </c>
      <c r="X1740" s="50">
        <v>9555.5110590968234</v>
      </c>
      <c r="Y1740" s="50">
        <v>9573.5580508339553</v>
      </c>
      <c r="Z1740" s="50">
        <v>9373.35760177271</v>
      </c>
    </row>
    <row r="1741" spans="1:26" x14ac:dyDescent="0.25">
      <c r="A1741" t="str">
        <f t="shared" si="36"/>
        <v>78. Terbeschikkingstelling van personeel</v>
      </c>
      <c r="B1741">
        <v>78</v>
      </c>
      <c r="C1741" s="3" t="s">
        <v>15</v>
      </c>
      <c r="D1741" s="50">
        <v>9300</v>
      </c>
      <c r="E1741" s="50">
        <v>10365</v>
      </c>
      <c r="F1741" s="50">
        <v>11126</v>
      </c>
      <c r="G1741" s="50">
        <v>11550</v>
      </c>
      <c r="H1741" s="50">
        <v>11583</v>
      </c>
      <c r="I1741" s="50">
        <v>10775</v>
      </c>
      <c r="J1741" s="50">
        <v>9570</v>
      </c>
      <c r="K1741" s="50">
        <v>10186</v>
      </c>
      <c r="L1741" s="50">
        <v>9802</v>
      </c>
      <c r="M1741" s="50">
        <v>8666</v>
      </c>
      <c r="N1741" s="50">
        <v>8559.2918935319049</v>
      </c>
      <c r="O1741" s="306">
        <v>8427.7780410725463</v>
      </c>
      <c r="P1741" s="50">
        <v>8283.3062196420033</v>
      </c>
      <c r="Q1741" s="50">
        <v>8257.3169219094962</v>
      </c>
      <c r="R1741" s="50">
        <v>8284.360945870827</v>
      </c>
      <c r="S1741" s="50">
        <v>8263.9353531650631</v>
      </c>
      <c r="T1741" s="50">
        <v>8362.4893874114987</v>
      </c>
      <c r="U1741" s="306">
        <v>8341.5384003394011</v>
      </c>
      <c r="V1741" s="50">
        <v>8114.6509804244552</v>
      </c>
      <c r="W1741" s="50">
        <v>8006.4158963740247</v>
      </c>
      <c r="X1741" s="50">
        <v>7950.4419201546652</v>
      </c>
      <c r="Y1741" s="50">
        <v>7849.6850482298769</v>
      </c>
      <c r="Z1741" s="50">
        <v>7862.0167474995123</v>
      </c>
    </row>
    <row r="1742" spans="1:26" x14ac:dyDescent="0.25">
      <c r="A1742" t="str">
        <f t="shared" si="36"/>
        <v>78. Terbeschikkingstelling van personeel</v>
      </c>
      <c r="B1742">
        <v>78</v>
      </c>
      <c r="C1742" s="3" t="s">
        <v>16</v>
      </c>
      <c r="D1742" s="50">
        <v>5264</v>
      </c>
      <c r="E1742" s="50">
        <v>6104</v>
      </c>
      <c r="F1742" s="50">
        <v>6891</v>
      </c>
      <c r="G1742" s="50">
        <v>7581</v>
      </c>
      <c r="H1742" s="50">
        <v>8115</v>
      </c>
      <c r="I1742" s="50">
        <v>8168</v>
      </c>
      <c r="J1742" s="50">
        <v>7685</v>
      </c>
      <c r="K1742" s="50">
        <v>8501</v>
      </c>
      <c r="L1742" s="50">
        <v>8488</v>
      </c>
      <c r="M1742" s="50">
        <v>7694</v>
      </c>
      <c r="N1742" s="50">
        <v>7386.0858949364319</v>
      </c>
      <c r="O1742" s="306">
        <v>7165.6539320061165</v>
      </c>
      <c r="P1742" s="50">
        <v>7014.0365857012566</v>
      </c>
      <c r="Q1742" s="50">
        <v>6884.6849103814948</v>
      </c>
      <c r="R1742" s="50">
        <v>6727.3284099577586</v>
      </c>
      <c r="S1742" s="50">
        <v>6638.5865971147759</v>
      </c>
      <c r="T1742" s="50">
        <v>6538.2116507989358</v>
      </c>
      <c r="U1742" s="306">
        <v>7092.3293359260315</v>
      </c>
      <c r="V1742" s="50">
        <v>6871.2247679470156</v>
      </c>
      <c r="W1742" s="50">
        <v>6675.491715928707</v>
      </c>
      <c r="X1742" s="50">
        <v>6456.1689369454916</v>
      </c>
      <c r="Y1742" s="50">
        <v>6305.8109394324838</v>
      </c>
      <c r="Z1742" s="50">
        <v>6146.9171577853522</v>
      </c>
    </row>
    <row r="1743" spans="1:26" x14ac:dyDescent="0.25">
      <c r="A1743" t="str">
        <f t="shared" si="36"/>
        <v>78. Terbeschikkingstelling van personeel</v>
      </c>
      <c r="B1743">
        <v>78</v>
      </c>
      <c r="C1743" s="3" t="s">
        <v>17</v>
      </c>
      <c r="D1743" s="50">
        <v>1705</v>
      </c>
      <c r="E1743" s="50">
        <v>2028</v>
      </c>
      <c r="F1743" s="50">
        <v>2393</v>
      </c>
      <c r="G1743" s="50">
        <v>2801</v>
      </c>
      <c r="H1743" s="50">
        <v>3264</v>
      </c>
      <c r="I1743" s="50">
        <v>3555</v>
      </c>
      <c r="J1743" s="50">
        <v>3464</v>
      </c>
      <c r="K1743" s="50">
        <v>4163</v>
      </c>
      <c r="L1743" s="50">
        <v>4870</v>
      </c>
      <c r="M1743" s="50">
        <v>5273</v>
      </c>
      <c r="N1743" s="50">
        <v>5347.9461110755356</v>
      </c>
      <c r="O1743" s="306">
        <v>5426.2435876823019</v>
      </c>
      <c r="P1743" s="50">
        <v>5279.6211856561722</v>
      </c>
      <c r="Q1743" s="50">
        <v>5108.1117847975001</v>
      </c>
      <c r="R1743" s="50">
        <v>4978.0914549000763</v>
      </c>
      <c r="S1743" s="50">
        <v>4776.8364743696511</v>
      </c>
      <c r="T1743" s="50">
        <v>4637.4451828075489</v>
      </c>
      <c r="U1743" s="306">
        <v>5370.7180036847558</v>
      </c>
      <c r="V1743" s="50">
        <v>5172.1235572413962</v>
      </c>
      <c r="W1743" s="50">
        <v>4952.9002920721905</v>
      </c>
      <c r="X1743" s="50">
        <v>4777.4387480217365</v>
      </c>
      <c r="Y1743" s="50">
        <v>4537.3856701743753</v>
      </c>
      <c r="Z1743" s="50">
        <v>4359.9064828385408</v>
      </c>
    </row>
    <row r="1744" spans="1:26" x14ac:dyDescent="0.25">
      <c r="A1744" t="str">
        <f t="shared" si="36"/>
        <v>78. Terbeschikkingstelling van personeel</v>
      </c>
      <c r="B1744">
        <v>78</v>
      </c>
      <c r="C1744" s="3" t="s">
        <v>156</v>
      </c>
      <c r="D1744" s="50">
        <v>707</v>
      </c>
      <c r="E1744" s="50">
        <v>831</v>
      </c>
      <c r="F1744" s="50">
        <v>940</v>
      </c>
      <c r="G1744" s="50">
        <v>1199</v>
      </c>
      <c r="H1744" s="50">
        <v>1439</v>
      </c>
      <c r="I1744" s="50">
        <v>1799</v>
      </c>
      <c r="J1744" s="50">
        <v>1555</v>
      </c>
      <c r="K1744" s="50">
        <v>2131</v>
      </c>
      <c r="L1744" s="50">
        <v>2918</v>
      </c>
      <c r="M1744" s="50">
        <v>3761</v>
      </c>
      <c r="N1744" s="50">
        <v>4295.3498073639857</v>
      </c>
      <c r="O1744" s="306">
        <v>4822.1250314275612</v>
      </c>
      <c r="P1744" s="50">
        <v>5624.8629653999305</v>
      </c>
      <c r="Q1744" s="50">
        <v>6385.5010895546084</v>
      </c>
      <c r="R1744" s="50">
        <v>7068.6374812644044</v>
      </c>
      <c r="S1744" s="50">
        <v>7648.0806433336884</v>
      </c>
      <c r="T1744" s="50">
        <v>7966.8299503666594</v>
      </c>
      <c r="U1744" s="306">
        <v>4772.7812627314788</v>
      </c>
      <c r="V1744" s="50">
        <v>5510.3359174023672</v>
      </c>
      <c r="W1744" s="50">
        <v>6191.4757436609398</v>
      </c>
      <c r="X1744" s="50">
        <v>6783.720810406282</v>
      </c>
      <c r="Y1744" s="50">
        <v>7264.7015868341177</v>
      </c>
      <c r="Z1744" s="50">
        <v>7490.0364703065216</v>
      </c>
    </row>
    <row r="1745" spans="1:27" x14ac:dyDescent="0.25">
      <c r="A1745" t="str">
        <f t="shared" si="36"/>
        <v>78. Terbeschikkingstelling van personeel</v>
      </c>
      <c r="B1745">
        <v>78</v>
      </c>
      <c r="C1745" s="3" t="s">
        <v>6</v>
      </c>
      <c r="D1745" s="50">
        <v>7676</v>
      </c>
      <c r="E1745" s="50">
        <v>8963</v>
      </c>
      <c r="F1745" s="50">
        <v>10224</v>
      </c>
      <c r="G1745" s="50">
        <v>11581</v>
      </c>
      <c r="H1745" s="50">
        <v>12818</v>
      </c>
      <c r="I1745" s="50">
        <v>13522</v>
      </c>
      <c r="J1745" s="50">
        <v>12704</v>
      </c>
      <c r="K1745" s="50">
        <v>14795</v>
      </c>
      <c r="L1745" s="50">
        <v>16276</v>
      </c>
      <c r="M1745" s="50">
        <v>16728</v>
      </c>
      <c r="N1745" s="50">
        <v>17029.381813375952</v>
      </c>
      <c r="O1745" s="306">
        <v>17414.022551115981</v>
      </c>
      <c r="P1745" s="50">
        <v>17918.52073675736</v>
      </c>
      <c r="Q1745" s="50">
        <v>18378.297784733604</v>
      </c>
      <c r="R1745" s="50">
        <v>18774.057346122238</v>
      </c>
      <c r="S1745" s="50">
        <v>19063.503714818115</v>
      </c>
      <c r="T1745" s="50">
        <v>19142.486783973145</v>
      </c>
      <c r="U1745" s="306">
        <v>17235.828602342266</v>
      </c>
      <c r="V1745" s="50">
        <v>17553.684242590778</v>
      </c>
      <c r="W1745" s="50">
        <v>17819.867751661837</v>
      </c>
      <c r="X1745" s="50">
        <v>18017.328495373509</v>
      </c>
      <c r="Y1745" s="50">
        <v>18107.898196440976</v>
      </c>
      <c r="Z1745" s="50">
        <v>17996.860110930415</v>
      </c>
    </row>
    <row r="1746" spans="1:27" x14ac:dyDescent="0.25">
      <c r="A1746" t="str">
        <f t="shared" si="36"/>
        <v>78. Terbeschikkingstelling van personeel</v>
      </c>
      <c r="B1746">
        <v>78</v>
      </c>
      <c r="C1746" s="3" t="s">
        <v>157</v>
      </c>
      <c r="D1746" s="207">
        <v>0.99223576193458651</v>
      </c>
      <c r="E1746" s="206"/>
      <c r="F1746" s="206"/>
      <c r="G1746" s="206"/>
      <c r="H1746" s="206"/>
      <c r="I1746" s="206"/>
      <c r="J1746" s="206"/>
      <c r="K1746" s="206"/>
      <c r="L1746" s="206"/>
      <c r="M1746" s="206"/>
      <c r="N1746" s="206"/>
      <c r="O1746" s="308"/>
      <c r="P1746" s="206"/>
      <c r="Q1746" s="206"/>
      <c r="R1746" s="206"/>
      <c r="S1746" s="206"/>
      <c r="T1746" s="206"/>
      <c r="U1746" s="308"/>
      <c r="V1746" s="206"/>
      <c r="W1746" s="206"/>
      <c r="X1746" s="206"/>
      <c r="Y1746" s="206"/>
      <c r="Z1746" s="206"/>
    </row>
    <row r="1747" spans="1:27" x14ac:dyDescent="0.25">
      <c r="A1747" t="str">
        <f t="shared" si="36"/>
        <v>78. Terbeschikkingstelling van personeel</v>
      </c>
      <c r="B1747">
        <v>78</v>
      </c>
      <c r="C1747" s="3" t="s">
        <v>158</v>
      </c>
      <c r="D1747" s="206"/>
      <c r="E1747" s="207">
        <v>-4.5869609202247918E-2</v>
      </c>
      <c r="F1747" s="207">
        <v>-3.0810419900790142E-2</v>
      </c>
      <c r="G1747" s="207">
        <v>-2.6028115302349164E-2</v>
      </c>
      <c r="H1747" s="207">
        <v>-7.9141916406758606E-3</v>
      </c>
      <c r="I1747" s="207">
        <v>1.1261676687640609E-2</v>
      </c>
      <c r="J1747" s="207">
        <v>5.623252695272335E-2</v>
      </c>
      <c r="K1747" s="207">
        <v>-5.5891638512878927E-2</v>
      </c>
      <c r="L1747" s="207">
        <v>-7.9875275147955893E-3</v>
      </c>
      <c r="M1747" s="207">
        <v>3.0327269330335582E-2</v>
      </c>
      <c r="N1747" s="207">
        <v>7.0679424005712366E-3</v>
      </c>
      <c r="O1747" s="307">
        <v>-5.8726481357778137E-3</v>
      </c>
      <c r="P1747" s="207">
        <v>-5.8726481357780358E-3</v>
      </c>
      <c r="Q1747" s="207">
        <v>-5.8726481357775917E-3</v>
      </c>
      <c r="R1747" s="207">
        <v>-5.8726481357781468E-3</v>
      </c>
      <c r="S1747" s="207">
        <v>-5.8726481357779248E-3</v>
      </c>
      <c r="T1747" s="207">
        <v>-5.8726481357780358E-3</v>
      </c>
      <c r="U1747" s="307">
        <v>-7.3588697876714182E-4</v>
      </c>
      <c r="V1747" s="207">
        <v>-7.3588697876714182E-4</v>
      </c>
      <c r="W1747" s="207">
        <v>-7.3588697876725284E-4</v>
      </c>
      <c r="X1747" s="207">
        <v>-7.3588697876708631E-4</v>
      </c>
      <c r="Y1747" s="207">
        <v>-7.3588697876714182E-4</v>
      </c>
      <c r="Z1747" s="207">
        <v>-7.3588697876725284E-4</v>
      </c>
    </row>
    <row r="1748" spans="1:27" x14ac:dyDescent="0.25">
      <c r="A1748" t="str">
        <f t="shared" si="36"/>
        <v>78. Terbeschikkingstelling van personeel</v>
      </c>
      <c r="B1748">
        <v>78</v>
      </c>
      <c r="C1748" s="3" t="s">
        <v>159</v>
      </c>
      <c r="D1748" s="208"/>
      <c r="E1748" s="50">
        <v>2355.1947751068406</v>
      </c>
      <c r="F1748" s="50">
        <v>2285.0212811395791</v>
      </c>
      <c r="G1748" s="50">
        <v>2398.2397605180454</v>
      </c>
      <c r="H1748" s="50">
        <v>2727.971421689464</v>
      </c>
      <c r="I1748" s="50">
        <v>3008.5752824604506</v>
      </c>
      <c r="J1748" s="50">
        <v>3112.6867586021272</v>
      </c>
      <c r="K1748" s="50">
        <v>2082.9587272051081</v>
      </c>
      <c r="L1748" s="50">
        <v>2748.095032841632</v>
      </c>
      <c r="M1748" s="50">
        <v>3482.7982252486045</v>
      </c>
      <c r="N1748" s="50">
        <v>3374.3448032824708</v>
      </c>
      <c r="O1748" s="306">
        <v>2348.6250915164856</v>
      </c>
      <c r="P1748" s="50">
        <v>2355.4092517115378</v>
      </c>
      <c r="Q1748" s="50">
        <v>2353.0668377676993</v>
      </c>
      <c r="R1748" s="50">
        <v>2350.5846115193344</v>
      </c>
      <c r="S1748" s="50">
        <v>2351.2476257061462</v>
      </c>
      <c r="T1748" s="50">
        <v>2354.647271891341</v>
      </c>
      <c r="U1748" s="306">
        <v>2362.2281295144371</v>
      </c>
      <c r="V1748" s="50">
        <v>2344.8095874860715</v>
      </c>
      <c r="W1748" s="50">
        <v>2318.5076439006252</v>
      </c>
      <c r="X1748" s="50">
        <v>2292.3621105897037</v>
      </c>
      <c r="Y1748" s="50">
        <v>2269.5448372754004</v>
      </c>
      <c r="Z1748" s="50">
        <v>2249.5690068027507</v>
      </c>
    </row>
    <row r="1749" spans="1:27" x14ac:dyDescent="0.25">
      <c r="A1749" t="str">
        <f t="shared" si="36"/>
        <v>78. Terbeschikkingstelling van personeel</v>
      </c>
      <c r="B1749">
        <v>78</v>
      </c>
      <c r="C1749" s="3" t="s">
        <v>160</v>
      </c>
      <c r="D1749" s="208"/>
      <c r="E1749" s="50">
        <v>16249.892602514941</v>
      </c>
      <c r="F1749" s="50">
        <v>17739.60025326199</v>
      </c>
      <c r="G1749" s="50">
        <v>18244.417151944297</v>
      </c>
      <c r="H1749" s="50">
        <v>18985.887276315822</v>
      </c>
      <c r="I1749" s="50">
        <v>18831.780984866702</v>
      </c>
      <c r="J1749" s="50">
        <v>19067.616493909241</v>
      </c>
      <c r="K1749" s="50">
        <v>13942.040206171754</v>
      </c>
      <c r="L1749" s="50">
        <v>16603.605223155642</v>
      </c>
      <c r="M1749" s="50">
        <v>17384.251879736014</v>
      </c>
      <c r="N1749" s="50">
        <v>15664.763686837616</v>
      </c>
      <c r="O1749" s="306">
        <v>14761.626650926231</v>
      </c>
      <c r="P1749" s="50">
        <v>14804.2665938874</v>
      </c>
      <c r="Q1749" s="50">
        <v>14789.544005669397</v>
      </c>
      <c r="R1749" s="50">
        <v>14773.94266628414</v>
      </c>
      <c r="S1749" s="50">
        <v>14778.109856665154</v>
      </c>
      <c r="T1749" s="50">
        <v>14799.477382675312</v>
      </c>
      <c r="U1749" s="306">
        <v>14852.682512958378</v>
      </c>
      <c r="V1749" s="50">
        <v>14743.162153195703</v>
      </c>
      <c r="W1749" s="50">
        <v>14577.786754999643</v>
      </c>
      <c r="X1749" s="50">
        <v>14413.394797869358</v>
      </c>
      <c r="Y1749" s="50">
        <v>14269.929519425483</v>
      </c>
      <c r="Z1749" s="50">
        <v>14144.330021123036</v>
      </c>
    </row>
    <row r="1750" spans="1:27" x14ac:dyDescent="0.25">
      <c r="A1750" t="str">
        <f t="shared" si="36"/>
        <v>78. Terbeschikkingstelling van personeel</v>
      </c>
      <c r="B1750">
        <v>78</v>
      </c>
      <c r="C1750" s="3" t="s">
        <v>161</v>
      </c>
      <c r="D1750" s="208"/>
      <c r="E1750" s="50">
        <v>12712.133407328318</v>
      </c>
      <c r="F1750" s="50">
        <v>14146.576155483721</v>
      </c>
      <c r="G1750" s="50">
        <v>15056.77301574665</v>
      </c>
      <c r="H1750" s="50">
        <v>16123.883382557317</v>
      </c>
      <c r="I1750" s="50">
        <v>16716.882467635973</v>
      </c>
      <c r="J1750" s="50">
        <v>17312.38062378611</v>
      </c>
      <c r="K1750" s="50">
        <v>13105.577191134986</v>
      </c>
      <c r="L1750" s="50">
        <v>15290.453045413509</v>
      </c>
      <c r="M1750" s="50">
        <v>15647.1337533064</v>
      </c>
      <c r="N1750" s="50">
        <v>13879.238706187329</v>
      </c>
      <c r="O1750" s="306">
        <v>12810.664216506484</v>
      </c>
      <c r="P1750" s="50">
        <v>12847.668674375782</v>
      </c>
      <c r="Q1750" s="50">
        <v>12834.891889098746</v>
      </c>
      <c r="R1750" s="50">
        <v>12821.352492329093</v>
      </c>
      <c r="S1750" s="50">
        <v>12824.968928238213</v>
      </c>
      <c r="T1750" s="50">
        <v>12843.512426683652</v>
      </c>
      <c r="U1750" s="306">
        <v>12905.160759234514</v>
      </c>
      <c r="V1750" s="50">
        <v>12810.000989414253</v>
      </c>
      <c r="W1750" s="50">
        <v>12666.310036787982</v>
      </c>
      <c r="X1750" s="50">
        <v>12523.473573917347</v>
      </c>
      <c r="Y1750" s="50">
        <v>12398.819830051802</v>
      </c>
      <c r="Z1750" s="50">
        <v>12289.689259499435</v>
      </c>
    </row>
    <row r="1751" spans="1:27" x14ac:dyDescent="0.25">
      <c r="A1751" t="str">
        <f t="shared" si="36"/>
        <v>78. Terbeschikkingstelling van personeel</v>
      </c>
      <c r="B1751">
        <v>78</v>
      </c>
      <c r="C1751" s="3" t="s">
        <v>162</v>
      </c>
      <c r="D1751" s="208"/>
      <c r="E1751" s="50">
        <v>8859.6233185333167</v>
      </c>
      <c r="F1751" s="50">
        <v>9830.0975667295079</v>
      </c>
      <c r="G1751" s="50">
        <v>10477.207901104828</v>
      </c>
      <c r="H1751" s="50">
        <v>10990.164992636363</v>
      </c>
      <c r="I1751" s="50">
        <v>11381.426870416057</v>
      </c>
      <c r="J1751" s="50">
        <v>11764.579005152942</v>
      </c>
      <c r="K1751" s="50">
        <v>8847.1219394406689</v>
      </c>
      <c r="L1751" s="50">
        <v>10452.092410993841</v>
      </c>
      <c r="M1751" s="50">
        <v>11288.293036703168</v>
      </c>
      <c r="N1751" s="50">
        <v>10023.664939044829</v>
      </c>
      <c r="O1751" s="306">
        <v>9988.5947667521286</v>
      </c>
      <c r="P1751" s="50">
        <v>9917.602795255003</v>
      </c>
      <c r="Q1751" s="50">
        <v>9836.8466263006339</v>
      </c>
      <c r="R1751" s="50">
        <v>9681.1912318211744</v>
      </c>
      <c r="S1751" s="50">
        <v>9571.4930928430786</v>
      </c>
      <c r="T1751" s="50">
        <v>9462.4331849156952</v>
      </c>
      <c r="U1751" s="306">
        <v>10069.28426710814</v>
      </c>
      <c r="V1751" s="50">
        <v>9895.4143037720896</v>
      </c>
      <c r="W1751" s="50">
        <v>9714.4056739235002</v>
      </c>
      <c r="X1751" s="50">
        <v>9462.8552871898955</v>
      </c>
      <c r="Y1751" s="50">
        <v>9259.8969635969152</v>
      </c>
      <c r="Z1751" s="50">
        <v>9060.7125786806391</v>
      </c>
    </row>
    <row r="1752" spans="1:27" x14ac:dyDescent="0.25">
      <c r="A1752" t="str">
        <f t="shared" si="36"/>
        <v>78. Terbeschikkingstelling van personeel</v>
      </c>
      <c r="B1752">
        <v>78</v>
      </c>
      <c r="C1752" s="3" t="s">
        <v>163</v>
      </c>
      <c r="D1752" s="208"/>
      <c r="E1752" s="50">
        <v>6838.4322328965209</v>
      </c>
      <c r="F1752" s="50">
        <v>7697.0567933290613</v>
      </c>
      <c r="G1752" s="50">
        <v>8264.3397620879205</v>
      </c>
      <c r="H1752" s="50">
        <v>8987.6413151065444</v>
      </c>
      <c r="I1752" s="50">
        <v>9384.4449623688051</v>
      </c>
      <c r="J1752" s="50">
        <v>9657.8894610751213</v>
      </c>
      <c r="K1752" s="50">
        <v>6934.7451915696274</v>
      </c>
      <c r="L1752" s="50">
        <v>8364.5792929091931</v>
      </c>
      <c r="M1752" s="50">
        <v>8799.7525535419936</v>
      </c>
      <c r="N1752" s="50">
        <v>7710.4514979649612</v>
      </c>
      <c r="O1752" s="306">
        <v>7517.2329424248346</v>
      </c>
      <c r="P1752" s="50">
        <v>7642.5014640012814</v>
      </c>
      <c r="Q1752" s="50">
        <v>7739.5058535613898</v>
      </c>
      <c r="R1752" s="50">
        <v>7912.2616940713897</v>
      </c>
      <c r="S1752" s="50">
        <v>8102.2638501163947</v>
      </c>
      <c r="T1752" s="50">
        <v>8238.2252455927064</v>
      </c>
      <c r="U1752" s="306">
        <v>7582.0058430270747</v>
      </c>
      <c r="V1752" s="50">
        <v>7629.4758252102911</v>
      </c>
      <c r="W1752" s="50">
        <v>7647.2531644882174</v>
      </c>
      <c r="X1752" s="50">
        <v>7737.9504054431382</v>
      </c>
      <c r="Y1752" s="50">
        <v>7842.6845128244377</v>
      </c>
      <c r="Z1752" s="50">
        <v>7892.6907987135573</v>
      </c>
    </row>
    <row r="1753" spans="1:27" x14ac:dyDescent="0.25">
      <c r="A1753" t="str">
        <f t="shared" si="36"/>
        <v>78. Terbeschikkingstelling van personeel</v>
      </c>
      <c r="B1753">
        <v>78</v>
      </c>
      <c r="C1753" s="3" t="s">
        <v>164</v>
      </c>
      <c r="D1753" s="208"/>
      <c r="E1753" s="50">
        <v>5991.0642129683783</v>
      </c>
      <c r="F1753" s="50">
        <v>6533.5474115143879</v>
      </c>
      <c r="G1753" s="50">
        <v>6765.4271195953697</v>
      </c>
      <c r="H1753" s="50">
        <v>7293.8414205251538</v>
      </c>
      <c r="I1753" s="50">
        <v>7594.3958622779028</v>
      </c>
      <c r="J1753" s="50">
        <v>7886.7968186370545</v>
      </c>
      <c r="K1753" s="50">
        <v>5777.709056288998</v>
      </c>
      <c r="L1753" s="50">
        <v>6925.1946443796478</v>
      </c>
      <c r="M1753" s="50">
        <v>7368.9800099628537</v>
      </c>
      <c r="N1753" s="50">
        <v>6494.883646078888</v>
      </c>
      <c r="O1753" s="306">
        <v>6426.1695853333995</v>
      </c>
      <c r="P1753" s="50">
        <v>6356.8348575030241</v>
      </c>
      <c r="Q1753" s="50">
        <v>6373.1163609683081</v>
      </c>
      <c r="R1753" s="50">
        <v>6326.7904394407478</v>
      </c>
      <c r="S1753" s="50">
        <v>6246.6543332850888</v>
      </c>
      <c r="T1753" s="50">
        <v>6222.315775518643</v>
      </c>
      <c r="U1753" s="306">
        <v>6485.0194480278979</v>
      </c>
      <c r="V1753" s="50">
        <v>6349.4059385288883</v>
      </c>
      <c r="W1753" s="50">
        <v>6300.5298983287557</v>
      </c>
      <c r="X1753" s="50">
        <v>6190.7282810689494</v>
      </c>
      <c r="Y1753" s="50">
        <v>6049.7695482754198</v>
      </c>
      <c r="Z1753" s="50">
        <v>5964.5333142521804</v>
      </c>
    </row>
    <row r="1754" spans="1:27" x14ac:dyDescent="0.25">
      <c r="A1754" t="str">
        <f t="shared" si="36"/>
        <v>78. Terbeschikkingstelling van personeel</v>
      </c>
      <c r="B1754">
        <v>78</v>
      </c>
      <c r="C1754" s="3" t="s">
        <v>165</v>
      </c>
      <c r="D1754" s="208"/>
      <c r="E1754" s="50">
        <v>5386.386873976614</v>
      </c>
      <c r="F1754" s="50">
        <v>5907.795650071711</v>
      </c>
      <c r="G1754" s="50">
        <v>6185.4642161879019</v>
      </c>
      <c r="H1754" s="50">
        <v>6634.356847045322</v>
      </c>
      <c r="I1754" s="50">
        <v>6700.6320826447491</v>
      </c>
      <c r="J1754" s="50">
        <v>6846.0843566027279</v>
      </c>
      <c r="K1754" s="50">
        <v>4877.4410869699868</v>
      </c>
      <c r="L1754" s="50">
        <v>5662.9396293815626</v>
      </c>
      <c r="M1754" s="50">
        <v>5971.8477314306911</v>
      </c>
      <c r="N1754" s="50">
        <v>5220.521833621031</v>
      </c>
      <c r="O1754" s="306">
        <v>5083.9795596582017</v>
      </c>
      <c r="P1754" s="50">
        <v>5143.4944723252593</v>
      </c>
      <c r="Q1754" s="50">
        <v>5179.6727587531532</v>
      </c>
      <c r="R1754" s="50">
        <v>5233.0709332042015</v>
      </c>
      <c r="S1754" s="50">
        <v>5244.3091456116863</v>
      </c>
      <c r="T1754" s="50">
        <v>5308.5348930166929</v>
      </c>
      <c r="U1754" s="306">
        <v>5133.5618457109176</v>
      </c>
      <c r="V1754" s="50">
        <v>5140.5116092793851</v>
      </c>
      <c r="W1754" s="50">
        <v>5123.697174830897</v>
      </c>
      <c r="X1754" s="50">
        <v>5123.548088272958</v>
      </c>
      <c r="Y1754" s="50">
        <v>5082.010338893333</v>
      </c>
      <c r="Z1754" s="50">
        <v>5091.6084648362366</v>
      </c>
    </row>
    <row r="1755" spans="1:27" x14ac:dyDescent="0.25">
      <c r="A1755" t="str">
        <f t="shared" si="36"/>
        <v>78. Terbeschikkingstelling van personeel</v>
      </c>
      <c r="B1755">
        <v>78</v>
      </c>
      <c r="C1755" s="3" t="s">
        <v>166</v>
      </c>
      <c r="D1755" s="206"/>
      <c r="E1755" s="50">
        <v>3907.7458956083283</v>
      </c>
      <c r="F1755" s="50">
        <v>4511.3343259246985</v>
      </c>
      <c r="G1755" s="50">
        <v>4895.7651530161074</v>
      </c>
      <c r="H1755" s="50">
        <v>5291.5533625432745</v>
      </c>
      <c r="I1755" s="50">
        <v>5528.7861692831448</v>
      </c>
      <c r="J1755" s="50">
        <v>5627.6733154762396</v>
      </c>
      <c r="K1755" s="50">
        <v>3925.2857623974442</v>
      </c>
      <c r="L1755" s="50">
        <v>4665.8991090862855</v>
      </c>
      <c r="M1755" s="50">
        <v>4865.5619398014196</v>
      </c>
      <c r="N1755" s="50">
        <v>4100.1036965278554</v>
      </c>
      <c r="O1755" s="306">
        <v>3938.8551018547228</v>
      </c>
      <c r="P1755" s="50">
        <v>3878.3344401962991</v>
      </c>
      <c r="Q1755" s="50">
        <v>3811.8507195808206</v>
      </c>
      <c r="R1755" s="50">
        <v>3799.8908426142802</v>
      </c>
      <c r="S1755" s="50">
        <v>3812.3360884453382</v>
      </c>
      <c r="T1755" s="50">
        <v>3802.9365433616717</v>
      </c>
      <c r="U1755" s="306">
        <v>3982.8221399849335</v>
      </c>
      <c r="V1755" s="50">
        <v>3881.4967681511321</v>
      </c>
      <c r="W1755" s="50">
        <v>3775.9211842638497</v>
      </c>
      <c r="X1755" s="50">
        <v>3725.5570776950653</v>
      </c>
      <c r="Y1755" s="50">
        <v>3699.5111857541765</v>
      </c>
      <c r="Z1755" s="50">
        <v>3652.6268517170429</v>
      </c>
    </row>
    <row r="1756" spans="1:27" x14ac:dyDescent="0.25">
      <c r="A1756" t="str">
        <f t="shared" si="36"/>
        <v>78. Terbeschikkingstelling van personeel</v>
      </c>
      <c r="B1756">
        <v>78</v>
      </c>
      <c r="C1756" s="41" t="s">
        <v>167</v>
      </c>
      <c r="D1756" s="206"/>
      <c r="E1756" s="50">
        <v>1781.2087671548247</v>
      </c>
      <c r="F1756" s="50">
        <v>2157.3655002181822</v>
      </c>
      <c r="G1756" s="50">
        <v>2468.4734818927541</v>
      </c>
      <c r="H1756" s="50">
        <v>2852.9648806787927</v>
      </c>
      <c r="I1756" s="50">
        <v>3209.5377758515751</v>
      </c>
      <c r="J1756" s="50">
        <v>3597.8215418297264</v>
      </c>
      <c r="K1756" s="50">
        <v>2523.3966195625476</v>
      </c>
      <c r="L1756" s="50">
        <v>3198.5659201908311</v>
      </c>
      <c r="M1756" s="50">
        <v>3518.8905669165888</v>
      </c>
      <c r="N1756" s="50">
        <v>3010.7628165779151</v>
      </c>
      <c r="O1756" s="306">
        <v>2794.6916873554742</v>
      </c>
      <c r="P1756" s="50">
        <v>2711.2862973841575</v>
      </c>
      <c r="Q1756" s="50">
        <v>2653.9184650296015</v>
      </c>
      <c r="R1756" s="50">
        <v>2604.9753499746439</v>
      </c>
      <c r="S1756" s="50">
        <v>2545.4359796043327</v>
      </c>
      <c r="T1756" s="50">
        <v>2511.8585192009591</v>
      </c>
      <c r="U1756" s="306">
        <v>2832.6322464829282</v>
      </c>
      <c r="V1756" s="50">
        <v>2719.9738894715128</v>
      </c>
      <c r="W1756" s="50">
        <v>2635.1782428988931</v>
      </c>
      <c r="X1756" s="50">
        <v>2560.112807330418</v>
      </c>
      <c r="Y1756" s="50">
        <v>2476.0004933154923</v>
      </c>
      <c r="Z1756" s="50">
        <v>2418.3368107737101</v>
      </c>
      <c r="AA1756" s="8"/>
    </row>
    <row r="1757" spans="1:27" x14ac:dyDescent="0.25">
      <c r="A1757" t="str">
        <f t="shared" si="36"/>
        <v>78. Terbeschikkingstelling van personeel</v>
      </c>
      <c r="B1757">
        <v>78</v>
      </c>
      <c r="C1757" s="41" t="s">
        <v>168</v>
      </c>
      <c r="D1757" s="206"/>
      <c r="E1757" s="50">
        <v>577.5023680223278</v>
      </c>
      <c r="F1757" s="50">
        <v>717.44607833695216</v>
      </c>
      <c r="G1757" s="50">
        <v>858.01627653144919</v>
      </c>
      <c r="H1757" s="50">
        <v>1055.0428212647669</v>
      </c>
      <c r="I1757" s="50">
        <v>1292.0294375110934</v>
      </c>
      <c r="J1757" s="50">
        <v>1567.090934687448</v>
      </c>
      <c r="K1757" s="50">
        <v>1138.5788240922225</v>
      </c>
      <c r="L1757" s="50">
        <v>1567.7572750249524</v>
      </c>
      <c r="M1757" s="50">
        <v>2020.60169127992</v>
      </c>
      <c r="N1757" s="50">
        <v>2065.1631621422721</v>
      </c>
      <c r="O1757" s="306">
        <v>2025.3101221274653</v>
      </c>
      <c r="P1757" s="50">
        <v>2054.9620050401045</v>
      </c>
      <c r="Q1757" s="50">
        <v>1999.4349244027064</v>
      </c>
      <c r="R1757" s="50">
        <v>1934.4829375306392</v>
      </c>
      <c r="S1757" s="50">
        <v>1885.2431948791113</v>
      </c>
      <c r="T1757" s="50">
        <v>1809.0263182070194</v>
      </c>
      <c r="U1757" s="306">
        <v>2052.7812439806244</v>
      </c>
      <c r="V1757" s="50">
        <v>2061.522116283234</v>
      </c>
      <c r="W1757" s="50">
        <v>1985.2926729884773</v>
      </c>
      <c r="X1757" s="50">
        <v>1901.1449651326425</v>
      </c>
      <c r="Y1757" s="50">
        <v>1833.7949658645653</v>
      </c>
      <c r="Z1757" s="50">
        <v>1741.6518429665332</v>
      </c>
    </row>
    <row r="1758" spans="1:27" x14ac:dyDescent="0.25">
      <c r="A1758" t="str">
        <f t="shared" si="36"/>
        <v>78. Terbeschikkingstelling van personeel</v>
      </c>
      <c r="B1758">
        <v>78</v>
      </c>
      <c r="C1758" s="41" t="s">
        <v>169</v>
      </c>
      <c r="D1758" s="206"/>
      <c r="E1758" s="50">
        <v>260.56717366913597</v>
      </c>
      <c r="F1758" s="50">
        <v>318.78196752457791</v>
      </c>
      <c r="G1758" s="50">
        <v>365.09109372699089</v>
      </c>
      <c r="H1758" s="50">
        <v>487.40393636253998</v>
      </c>
      <c r="I1758" s="50">
        <v>612.56009990033988</v>
      </c>
      <c r="J1758" s="50">
        <v>846.70910564544624</v>
      </c>
      <c r="K1758" s="50">
        <v>557.51610517940367</v>
      </c>
      <c r="L1758" s="50">
        <v>866.11376994997624</v>
      </c>
      <c r="M1758" s="50">
        <v>1297.7809820340883</v>
      </c>
      <c r="N1758" s="50">
        <v>1585.2270427092078</v>
      </c>
      <c r="O1758" s="306">
        <v>1754.8662278735369</v>
      </c>
      <c r="P1758" s="50">
        <v>1970.0803761612608</v>
      </c>
      <c r="Q1758" s="50">
        <v>2298.0391579456955</v>
      </c>
      <c r="R1758" s="50">
        <v>2608.7980519998382</v>
      </c>
      <c r="S1758" s="50">
        <v>2887.8935940643423</v>
      </c>
      <c r="T1758" s="50">
        <v>3124.6252414715796</v>
      </c>
      <c r="U1758" s="306">
        <v>1776.9304139197775</v>
      </c>
      <c r="V1758" s="50">
        <v>1974.4376046379912</v>
      </c>
      <c r="W1758" s="50">
        <v>2279.5543836174174</v>
      </c>
      <c r="X1758" s="50">
        <v>2561.3330809742379</v>
      </c>
      <c r="Y1758" s="50">
        <v>2806.3371711625482</v>
      </c>
      <c r="Z1758" s="50">
        <v>3005.312669893784</v>
      </c>
    </row>
    <row r="1759" spans="1:27" x14ac:dyDescent="0.25">
      <c r="A1759" t="str">
        <f t="shared" si="36"/>
        <v>78. Terbeschikkingstelling van personeel</v>
      </c>
      <c r="B1759">
        <v>78</v>
      </c>
      <c r="C1759" s="41" t="s">
        <v>26</v>
      </c>
      <c r="D1759" s="208"/>
      <c r="E1759" s="50">
        <v>2619.2783088462888</v>
      </c>
      <c r="F1759" s="50">
        <v>3193.5935460797123</v>
      </c>
      <c r="G1759" s="50">
        <v>3691.5808521511944</v>
      </c>
      <c r="H1759" s="50">
        <v>4395.4116383060991</v>
      </c>
      <c r="I1759" s="50">
        <v>5114.1273132630085</v>
      </c>
      <c r="J1759" s="50">
        <v>6011.6215821626211</v>
      </c>
      <c r="K1759" s="50">
        <v>4219.491548834174</v>
      </c>
      <c r="L1759" s="50">
        <v>5632.4369651657598</v>
      </c>
      <c r="M1759" s="50">
        <v>6837.2732402305974</v>
      </c>
      <c r="N1759" s="50">
        <v>6661.1530214293953</v>
      </c>
      <c r="O1759" s="306">
        <v>6574.8680373564766</v>
      </c>
      <c r="P1759" s="50">
        <v>6736.3286785855225</v>
      </c>
      <c r="Q1759" s="50">
        <v>6951.3925473780037</v>
      </c>
      <c r="R1759" s="50">
        <v>7148.2563395051211</v>
      </c>
      <c r="S1759" s="50">
        <v>7318.5727685477868</v>
      </c>
      <c r="T1759" s="50">
        <v>7445.5100788795589</v>
      </c>
      <c r="U1759" s="306">
        <v>6662.3439043833296</v>
      </c>
      <c r="V1759" s="50">
        <v>6755.933610392738</v>
      </c>
      <c r="W1759" s="50">
        <v>6900.0252995047877</v>
      </c>
      <c r="X1759" s="50">
        <v>7022.5908534372993</v>
      </c>
      <c r="Y1759" s="50">
        <v>7116.1326303426049</v>
      </c>
      <c r="Z1759" s="50">
        <v>7165.3013236340275</v>
      </c>
    </row>
    <row r="1760" spans="1:27" x14ac:dyDescent="0.25">
      <c r="A1760" t="str">
        <f t="shared" si="36"/>
        <v>78. Terbeschikkingstelling van personeel</v>
      </c>
      <c r="B1760">
        <v>78</v>
      </c>
      <c r="C1760" s="41" t="s">
        <v>19</v>
      </c>
      <c r="D1760" s="208"/>
      <c r="E1760" s="50">
        <v>64919.751627779544</v>
      </c>
      <c r="F1760" s="50">
        <v>71844.622983534369</v>
      </c>
      <c r="G1760" s="50">
        <v>75979.214932352319</v>
      </c>
      <c r="H1760" s="50">
        <v>81430.71165672534</v>
      </c>
      <c r="I1760" s="50">
        <v>84261.051995216782</v>
      </c>
      <c r="J1760" s="50">
        <v>87287.328415404205</v>
      </c>
      <c r="K1760" s="50">
        <v>63712.370710012743</v>
      </c>
      <c r="L1760" s="50">
        <v>76345.295353327077</v>
      </c>
      <c r="M1760" s="50">
        <v>81645.892369961744</v>
      </c>
      <c r="N1760" s="50">
        <v>73129.125830974372</v>
      </c>
      <c r="O1760" s="306">
        <v>69450.615952328983</v>
      </c>
      <c r="P1760" s="50">
        <v>69682.441227841104</v>
      </c>
      <c r="Q1760" s="50">
        <v>69869.887599078167</v>
      </c>
      <c r="R1760" s="50">
        <v>70047.341250789483</v>
      </c>
      <c r="S1760" s="50">
        <v>70249.95568945889</v>
      </c>
      <c r="T1760" s="50">
        <v>70477.592802535277</v>
      </c>
      <c r="U1760" s="306">
        <v>70035.108849949625</v>
      </c>
      <c r="V1760" s="50">
        <v>69550.21078543055</v>
      </c>
      <c r="W1760" s="50">
        <v>69024.436831028259</v>
      </c>
      <c r="X1760" s="50">
        <v>68492.460475483706</v>
      </c>
      <c r="Y1760" s="50">
        <v>67988.299366439576</v>
      </c>
      <c r="Z1760" s="50">
        <v>67511.061619258893</v>
      </c>
    </row>
    <row r="1761" spans="1:26" x14ac:dyDescent="0.25">
      <c r="A1761" t="str">
        <f t="shared" si="36"/>
        <v>78. Terbeschikkingstelling van personeel</v>
      </c>
      <c r="B1761">
        <v>78</v>
      </c>
      <c r="C1761" s="41" t="s">
        <v>20</v>
      </c>
      <c r="D1761" s="208"/>
      <c r="E1761" s="207">
        <v>4.0346400643428898E-2</v>
      </c>
      <c r="F1761" s="207">
        <v>4.4451392650659921E-2</v>
      </c>
      <c r="G1761" s="207">
        <v>4.8586720137052924E-2</v>
      </c>
      <c r="H1761" s="207">
        <v>5.3977320704688733E-2</v>
      </c>
      <c r="I1761" s="207">
        <v>6.0693845996051897E-2</v>
      </c>
      <c r="J1761" s="207">
        <v>6.887164140885435E-2</v>
      </c>
      <c r="K1761" s="207">
        <v>6.6227194213808432E-2</v>
      </c>
      <c r="L1761" s="207">
        <v>7.3775822584728562E-2</v>
      </c>
      <c r="M1761" s="207">
        <v>8.374301562225428E-2</v>
      </c>
      <c r="N1761" s="207">
        <v>9.1087551584105156E-2</v>
      </c>
      <c r="O1761" s="307">
        <v>9.4669686470016001E-2</v>
      </c>
      <c r="P1761" s="207">
        <v>9.6671823774940768E-2</v>
      </c>
      <c r="Q1761" s="207">
        <v>9.9490535712121533E-2</v>
      </c>
      <c r="R1761" s="207">
        <v>0.1020489316491303</v>
      </c>
      <c r="S1761" s="207">
        <v>0.10417903750572685</v>
      </c>
      <c r="T1761" s="207">
        <v>0.10564364903523951</v>
      </c>
      <c r="U1761" s="307">
        <v>9.5128629251614583E-2</v>
      </c>
      <c r="V1761" s="207">
        <v>9.7137500146987021E-2</v>
      </c>
      <c r="W1761" s="207">
        <v>9.9964963370813759E-2</v>
      </c>
      <c r="X1761" s="207">
        <v>0.10253085966959788</v>
      </c>
      <c r="Y1761" s="207">
        <v>0.10466701912910729</v>
      </c>
      <c r="Z1761" s="207">
        <v>0.1061352192036924</v>
      </c>
    </row>
    <row r="1762" spans="1:26" x14ac:dyDescent="0.25">
      <c r="A1762" t="str">
        <f t="shared" si="36"/>
        <v>78. Terbeschikkingstelling van personeel</v>
      </c>
      <c r="B1762">
        <v>78</v>
      </c>
      <c r="C1762" s="41" t="s">
        <v>29</v>
      </c>
      <c r="D1762" s="208"/>
      <c r="E1762" s="50">
        <v>64919.751627779544</v>
      </c>
      <c r="F1762" s="50">
        <v>71844.622983534369</v>
      </c>
      <c r="G1762" s="50">
        <v>75979.214932352319</v>
      </c>
      <c r="H1762" s="50">
        <v>81430.71165672534</v>
      </c>
      <c r="I1762" s="50">
        <v>80278.051995216782</v>
      </c>
      <c r="J1762" s="50">
        <v>71955.328415404205</v>
      </c>
      <c r="K1762" s="50">
        <v>63712.370710012743</v>
      </c>
      <c r="L1762" s="50">
        <v>76345.295353327077</v>
      </c>
      <c r="M1762" s="50">
        <v>73101.892369961744</v>
      </c>
      <c r="N1762" s="50">
        <v>70581.396937416444</v>
      </c>
      <c r="O1762" s="306">
        <v>69450.615952328983</v>
      </c>
      <c r="P1762" s="50">
        <v>69682.441227841104</v>
      </c>
      <c r="Q1762" s="50">
        <v>69869.887599078167</v>
      </c>
      <c r="R1762" s="50">
        <v>70047.341250789483</v>
      </c>
      <c r="S1762" s="50">
        <v>70249.95568945889</v>
      </c>
      <c r="T1762" s="50">
        <v>70477.592802535277</v>
      </c>
      <c r="U1762" s="306">
        <v>69319.112823042931</v>
      </c>
      <c r="V1762" s="50">
        <v>68838.720137824552</v>
      </c>
      <c r="W1762" s="50">
        <v>68317.423212785434</v>
      </c>
      <c r="X1762" s="50">
        <v>67789.895715057413</v>
      </c>
      <c r="Y1762" s="50">
        <v>67290.155469551741</v>
      </c>
      <c r="Z1762" s="50">
        <v>66817.31076778438</v>
      </c>
    </row>
    <row r="1763" spans="1:26" x14ac:dyDescent="0.25">
      <c r="A1763" t="str">
        <f t="shared" si="36"/>
        <v>79. Reisbureaus, reisorganisatoren, reserveringsbureaus en aanverwante activiteiten</v>
      </c>
      <c r="B1763">
        <v>79</v>
      </c>
      <c r="C1763" s="41" t="s">
        <v>25</v>
      </c>
      <c r="D1763" s="50">
        <v>4817</v>
      </c>
      <c r="E1763" s="50">
        <v>4788</v>
      </c>
      <c r="F1763" s="50">
        <v>4715</v>
      </c>
      <c r="G1763" s="50">
        <v>4750</v>
      </c>
      <c r="H1763" s="50">
        <v>4675</v>
      </c>
      <c r="I1763" s="50">
        <v>4608</v>
      </c>
      <c r="J1763" s="50">
        <v>4085</v>
      </c>
      <c r="K1763" s="50">
        <v>3831</v>
      </c>
      <c r="L1763" s="50">
        <v>3904</v>
      </c>
      <c r="M1763" s="50">
        <v>4013</v>
      </c>
      <c r="N1763" s="50">
        <v>4030.5926312558217</v>
      </c>
      <c r="O1763" s="306">
        <v>3959.3886391281162</v>
      </c>
      <c r="P1763" s="50">
        <v>3889.4425286467963</v>
      </c>
      <c r="Q1763" s="50">
        <v>3820.7320782174152</v>
      </c>
      <c r="R1763" s="50">
        <v>3753.2354588096855</v>
      </c>
      <c r="S1763" s="50">
        <v>3686.9312270224991</v>
      </c>
      <c r="T1763" s="50">
        <v>3621.7983182714329</v>
      </c>
      <c r="U1763" s="306">
        <v>3856.7834454443423</v>
      </c>
      <c r="V1763" s="50">
        <v>3690.469344310533</v>
      </c>
      <c r="W1763" s="50">
        <v>3531.3271211489282</v>
      </c>
      <c r="X1763" s="50">
        <v>3379.047506731617</v>
      </c>
      <c r="Y1763" s="50">
        <v>3233.3345682895251</v>
      </c>
      <c r="Z1763" s="50">
        <v>3093.9051344111094</v>
      </c>
    </row>
    <row r="1764" spans="1:26" x14ac:dyDescent="0.25">
      <c r="A1764" t="str">
        <f t="shared" si="36"/>
        <v>79. Reisbureaus, reisorganisatoren, reserveringsbureaus en aanverwante activiteiten</v>
      </c>
      <c r="B1764">
        <v>79</v>
      </c>
      <c r="C1764" s="41" t="s">
        <v>154</v>
      </c>
      <c r="D1764" s="206"/>
      <c r="E1764" s="50">
        <v>-29</v>
      </c>
      <c r="F1764" s="50">
        <v>-73</v>
      </c>
      <c r="G1764" s="50">
        <v>35</v>
      </c>
      <c r="H1764" s="50">
        <v>-75</v>
      </c>
      <c r="I1764" s="50">
        <v>-67</v>
      </c>
      <c r="J1764" s="50">
        <v>-523</v>
      </c>
      <c r="K1764" s="50">
        <v>-254</v>
      </c>
      <c r="L1764" s="50">
        <v>73</v>
      </c>
      <c r="M1764" s="50">
        <v>109</v>
      </c>
      <c r="N1764" s="50">
        <v>17.592631255821743</v>
      </c>
      <c r="O1764" s="306">
        <v>-71.203992127705533</v>
      </c>
      <c r="P1764" s="50">
        <v>-69.94611048131992</v>
      </c>
      <c r="Q1764" s="50">
        <v>-68.710450429381126</v>
      </c>
      <c r="R1764" s="50">
        <v>-67.496619407729668</v>
      </c>
      <c r="S1764" s="50">
        <v>-66.304231787186382</v>
      </c>
      <c r="T1764" s="50">
        <v>-65.132908751066225</v>
      </c>
      <c r="U1764" s="306">
        <v>-173.80918581147944</v>
      </c>
      <c r="V1764" s="50">
        <v>-166.31410113380934</v>
      </c>
      <c r="W1764" s="50">
        <v>-159.14222316160476</v>
      </c>
      <c r="X1764" s="50">
        <v>-152.27961441731122</v>
      </c>
      <c r="Y1764" s="50">
        <v>-145.71293844209185</v>
      </c>
      <c r="Z1764" s="50">
        <v>-139.42943387841569</v>
      </c>
    </row>
    <row r="1765" spans="1:26" x14ac:dyDescent="0.25">
      <c r="A1765" t="str">
        <f t="shared" si="36"/>
        <v>79. Reisbureaus, reisorganisatoren, reserveringsbureaus en aanverwante activiteiten</v>
      </c>
      <c r="B1765">
        <v>79</v>
      </c>
      <c r="C1765" s="41" t="s">
        <v>155</v>
      </c>
      <c r="D1765" s="206"/>
      <c r="E1765" s="207">
        <v>0.99397965538717048</v>
      </c>
      <c r="F1765" s="207">
        <v>0.98475355054302427</v>
      </c>
      <c r="G1765" s="207">
        <v>1.0074231177094379</v>
      </c>
      <c r="H1765" s="207">
        <v>0.98421052631578942</v>
      </c>
      <c r="I1765" s="207">
        <v>0.98566844919786101</v>
      </c>
      <c r="J1765" s="207">
        <v>0.88650173611111116</v>
      </c>
      <c r="K1765" s="207">
        <v>0.93782129742962062</v>
      </c>
      <c r="L1765" s="207">
        <v>1.0190550770033933</v>
      </c>
      <c r="M1765" s="207">
        <v>1.0279200819672132</v>
      </c>
      <c r="N1765" s="207">
        <v>1.0043839101061105</v>
      </c>
      <c r="O1765" s="307">
        <v>0.98233411345628341</v>
      </c>
      <c r="P1765" s="207">
        <v>0.98233411345628285</v>
      </c>
      <c r="Q1765" s="207">
        <v>0.98233411345628319</v>
      </c>
      <c r="R1765" s="207">
        <v>0.98233411345628285</v>
      </c>
      <c r="S1765" s="207">
        <v>0.9823341134562833</v>
      </c>
      <c r="T1765" s="207">
        <v>0.98233411345628319</v>
      </c>
      <c r="U1765" s="307">
        <v>0.95687751114720687</v>
      </c>
      <c r="V1765" s="207">
        <v>0.9568775111472072</v>
      </c>
      <c r="W1765" s="207">
        <v>0.95687751114720709</v>
      </c>
      <c r="X1765" s="207">
        <v>0.95687751114720676</v>
      </c>
      <c r="Y1765" s="207">
        <v>0.95687751114720709</v>
      </c>
      <c r="Z1765" s="207">
        <v>0.95687751114720687</v>
      </c>
    </row>
    <row r="1766" spans="1:26" x14ac:dyDescent="0.25">
      <c r="A1766" t="str">
        <f t="shared" si="36"/>
        <v>79. Reisbureaus, reisorganisatoren, reserveringsbureaus en aanverwante activiteiten</v>
      </c>
      <c r="B1766">
        <v>79</v>
      </c>
      <c r="C1766" s="41" t="s">
        <v>8</v>
      </c>
      <c r="D1766" s="50">
        <v>5</v>
      </c>
      <c r="E1766" s="50">
        <v>3</v>
      </c>
      <c r="F1766" s="50">
        <v>10</v>
      </c>
      <c r="G1766" s="50">
        <v>4</v>
      </c>
      <c r="H1766" s="50">
        <v>4</v>
      </c>
      <c r="I1766" s="50">
        <v>3</v>
      </c>
      <c r="J1766" s="50">
        <v>1</v>
      </c>
      <c r="K1766" s="50">
        <v>2</v>
      </c>
      <c r="L1766" s="50">
        <v>4</v>
      </c>
      <c r="M1766" s="50">
        <v>1</v>
      </c>
      <c r="N1766" s="50">
        <v>3.4500790449968854</v>
      </c>
      <c r="O1766" s="306">
        <v>3.2831674036345961</v>
      </c>
      <c r="P1766" s="50">
        <v>3.2722386354763606</v>
      </c>
      <c r="Q1766" s="50">
        <v>3.2190397750247759</v>
      </c>
      <c r="R1766" s="50">
        <v>3.2009226529935439</v>
      </c>
      <c r="S1766" s="50">
        <v>3.1708429156907951</v>
      </c>
      <c r="T1766" s="50">
        <v>3.0231070372126183</v>
      </c>
      <c r="U1766" s="306">
        <v>3.1980860797107149</v>
      </c>
      <c r="V1766" s="50">
        <v>3.1048399050893134</v>
      </c>
      <c r="W1766" s="50">
        <v>2.9752105693068369</v>
      </c>
      <c r="X1766" s="50">
        <v>2.8817988715445098</v>
      </c>
      <c r="Y1766" s="50">
        <v>2.7807396934275488</v>
      </c>
      <c r="Z1766" s="50">
        <v>2.5824757654563317</v>
      </c>
    </row>
    <row r="1767" spans="1:26" x14ac:dyDescent="0.25">
      <c r="A1767" t="str">
        <f t="shared" si="36"/>
        <v>79. Reisbureaus, reisorganisatoren, reserveringsbureaus en aanverwante activiteiten</v>
      </c>
      <c r="B1767">
        <v>79</v>
      </c>
      <c r="C1767" s="41" t="s">
        <v>9</v>
      </c>
      <c r="D1767" s="50">
        <v>266</v>
      </c>
      <c r="E1767" s="50">
        <v>247</v>
      </c>
      <c r="F1767" s="50">
        <v>222</v>
      </c>
      <c r="G1767" s="50">
        <v>208</v>
      </c>
      <c r="H1767" s="50">
        <v>214</v>
      </c>
      <c r="I1767" s="50">
        <v>207</v>
      </c>
      <c r="J1767" s="50">
        <v>142</v>
      </c>
      <c r="K1767" s="50">
        <v>82</v>
      </c>
      <c r="L1767" s="50">
        <v>132</v>
      </c>
      <c r="M1767" s="50">
        <v>174</v>
      </c>
      <c r="N1767" s="50">
        <v>176.60674895200273</v>
      </c>
      <c r="O1767" s="306">
        <v>168.06267736443041</v>
      </c>
      <c r="P1767" s="50">
        <v>167.50324258357369</v>
      </c>
      <c r="Q1767" s="50">
        <v>164.78003605126827</v>
      </c>
      <c r="R1767" s="50">
        <v>163.8526352640479</v>
      </c>
      <c r="S1767" s="50">
        <v>162.31287790049637</v>
      </c>
      <c r="T1767" s="50">
        <v>154.75039806704592</v>
      </c>
      <c r="U1767" s="306">
        <v>163.70743337762417</v>
      </c>
      <c r="V1767" s="50">
        <v>158.93423730376111</v>
      </c>
      <c r="W1767" s="50">
        <v>152.29861670992295</v>
      </c>
      <c r="X1767" s="50">
        <v>147.51694764068381</v>
      </c>
      <c r="Y1767" s="50">
        <v>142.34381025275076</v>
      </c>
      <c r="Z1767" s="50">
        <v>132.19484053444035</v>
      </c>
    </row>
    <row r="1768" spans="1:26" x14ac:dyDescent="0.25">
      <c r="A1768" t="str">
        <f t="shared" si="36"/>
        <v>79. Reisbureaus, reisorganisatoren, reserveringsbureaus en aanverwante activiteiten</v>
      </c>
      <c r="B1768">
        <v>79</v>
      </c>
      <c r="C1768" s="41" t="s">
        <v>10</v>
      </c>
      <c r="D1768" s="50">
        <v>696</v>
      </c>
      <c r="E1768" s="50">
        <v>655</v>
      </c>
      <c r="F1768" s="50">
        <v>623</v>
      </c>
      <c r="G1768" s="50">
        <v>666</v>
      </c>
      <c r="H1768" s="50">
        <v>672</v>
      </c>
      <c r="I1768" s="50">
        <v>699</v>
      </c>
      <c r="J1768" s="50">
        <v>585</v>
      </c>
      <c r="K1768" s="50">
        <v>418</v>
      </c>
      <c r="L1768" s="50">
        <v>414</v>
      </c>
      <c r="M1768" s="50">
        <v>478</v>
      </c>
      <c r="N1768" s="50">
        <v>550.70721188517848</v>
      </c>
      <c r="O1768" s="306">
        <v>524.0645050234034</v>
      </c>
      <c r="P1768" s="50">
        <v>522.32003732765907</v>
      </c>
      <c r="Q1768" s="50">
        <v>513.82834895395479</v>
      </c>
      <c r="R1768" s="50">
        <v>510.93646455621268</v>
      </c>
      <c r="S1768" s="50">
        <v>506.13508810999559</v>
      </c>
      <c r="T1768" s="50">
        <v>482.55324761561417</v>
      </c>
      <c r="U1768" s="306">
        <v>510.48368612895899</v>
      </c>
      <c r="V1768" s="50">
        <v>495.59958052587797</v>
      </c>
      <c r="W1768" s="50">
        <v>474.9079357385454</v>
      </c>
      <c r="X1768" s="50">
        <v>459.9974090632939</v>
      </c>
      <c r="Y1768" s="50">
        <v>443.8661791725163</v>
      </c>
      <c r="Z1768" s="50">
        <v>412.2189694806782</v>
      </c>
    </row>
    <row r="1769" spans="1:26" x14ac:dyDescent="0.25">
      <c r="A1769" t="str">
        <f t="shared" si="36"/>
        <v>79. Reisbureaus, reisorganisatoren, reserveringsbureaus en aanverwante activiteiten</v>
      </c>
      <c r="B1769">
        <v>79</v>
      </c>
      <c r="C1769" s="41" t="s">
        <v>11</v>
      </c>
      <c r="D1769" s="50">
        <v>774</v>
      </c>
      <c r="E1769" s="50">
        <v>762</v>
      </c>
      <c r="F1769" s="50">
        <v>718</v>
      </c>
      <c r="G1769" s="50">
        <v>636</v>
      </c>
      <c r="H1769" s="50">
        <v>608</v>
      </c>
      <c r="I1769" s="50">
        <v>571</v>
      </c>
      <c r="J1769" s="50">
        <v>497</v>
      </c>
      <c r="K1769" s="50">
        <v>466</v>
      </c>
      <c r="L1769" s="50">
        <v>489</v>
      </c>
      <c r="M1769" s="50">
        <v>516</v>
      </c>
      <c r="N1769" s="50">
        <v>509.33903817104783</v>
      </c>
      <c r="O1769" s="306">
        <v>519.0201612789815</v>
      </c>
      <c r="P1769" s="50">
        <v>499.34041876757726</v>
      </c>
      <c r="Q1769" s="50">
        <v>493.09060362281554</v>
      </c>
      <c r="R1769" s="50">
        <v>490.98708891568236</v>
      </c>
      <c r="S1769" s="50">
        <v>486.04788167768993</v>
      </c>
      <c r="T1769" s="50">
        <v>478.12271722869087</v>
      </c>
      <c r="U1769" s="306">
        <v>505.57006354229162</v>
      </c>
      <c r="V1769" s="50">
        <v>473.79553606055447</v>
      </c>
      <c r="W1769" s="50">
        <v>455.74099049869562</v>
      </c>
      <c r="X1769" s="50">
        <v>442.0369350246184</v>
      </c>
      <c r="Y1769" s="50">
        <v>426.25026638794469</v>
      </c>
      <c r="Z1769" s="50">
        <v>408.43420856698725</v>
      </c>
    </row>
    <row r="1770" spans="1:26" x14ac:dyDescent="0.25">
      <c r="A1770" t="str">
        <f t="shared" si="36"/>
        <v>79. Reisbureaus, reisorganisatoren, reserveringsbureaus en aanverwante activiteiten</v>
      </c>
      <c r="B1770">
        <v>79</v>
      </c>
      <c r="C1770" s="41" t="s">
        <v>12</v>
      </c>
      <c r="D1770" s="50">
        <v>766</v>
      </c>
      <c r="E1770" s="50">
        <v>773</v>
      </c>
      <c r="F1770" s="50">
        <v>760</v>
      </c>
      <c r="G1770" s="50">
        <v>758</v>
      </c>
      <c r="H1770" s="50">
        <v>716</v>
      </c>
      <c r="I1770" s="50">
        <v>646</v>
      </c>
      <c r="J1770" s="50">
        <v>541</v>
      </c>
      <c r="K1770" s="50">
        <v>469</v>
      </c>
      <c r="L1770" s="50">
        <v>426</v>
      </c>
      <c r="M1770" s="50">
        <v>423</v>
      </c>
      <c r="N1770" s="50">
        <v>422.37871458086892</v>
      </c>
      <c r="O1770" s="306">
        <v>397.23615231557199</v>
      </c>
      <c r="P1770" s="50">
        <v>419.74384920917896</v>
      </c>
      <c r="Q1770" s="50">
        <v>419.45657304985912</v>
      </c>
      <c r="R1770" s="50">
        <v>411.19561600534644</v>
      </c>
      <c r="S1770" s="50">
        <v>405.88755727967958</v>
      </c>
      <c r="T1770" s="50">
        <v>413.60235452772292</v>
      </c>
      <c r="U1770" s="306">
        <v>386.94201449243803</v>
      </c>
      <c r="V1770" s="50">
        <v>398.27090812120048</v>
      </c>
      <c r="W1770" s="50">
        <v>387.68443906337302</v>
      </c>
      <c r="X1770" s="50">
        <v>370.20046738088001</v>
      </c>
      <c r="Y1770" s="50">
        <v>355.95192559391182</v>
      </c>
      <c r="Z1770" s="50">
        <v>353.31797516781114</v>
      </c>
    </row>
    <row r="1771" spans="1:26" x14ac:dyDescent="0.25">
      <c r="A1771" t="str">
        <f t="shared" si="36"/>
        <v>79. Reisbureaus, reisorganisatoren, reserveringsbureaus en aanverwante activiteiten</v>
      </c>
      <c r="B1771">
        <v>79</v>
      </c>
      <c r="C1771" s="41" t="s">
        <v>13</v>
      </c>
      <c r="D1771" s="50">
        <v>754</v>
      </c>
      <c r="E1771" s="50">
        <v>731</v>
      </c>
      <c r="F1771" s="50">
        <v>686</v>
      </c>
      <c r="G1771" s="50">
        <v>679</v>
      </c>
      <c r="H1771" s="50">
        <v>674</v>
      </c>
      <c r="I1771" s="50">
        <v>669</v>
      </c>
      <c r="J1771" s="50">
        <v>590</v>
      </c>
      <c r="K1771" s="50">
        <v>569</v>
      </c>
      <c r="L1771" s="50">
        <v>542</v>
      </c>
      <c r="M1771" s="50">
        <v>506</v>
      </c>
      <c r="N1771" s="50">
        <v>450.09134517554133</v>
      </c>
      <c r="O1771" s="306">
        <v>420.06581624175431</v>
      </c>
      <c r="P1771" s="50">
        <v>386.58321247331867</v>
      </c>
      <c r="Q1771" s="50">
        <v>352.74379801210819</v>
      </c>
      <c r="R1771" s="50">
        <v>337.08477823694096</v>
      </c>
      <c r="S1771" s="50">
        <v>336.58968164656358</v>
      </c>
      <c r="T1771" s="50">
        <v>316.55380688177377</v>
      </c>
      <c r="U1771" s="306">
        <v>409.18006130234824</v>
      </c>
      <c r="V1771" s="50">
        <v>366.8066783735797</v>
      </c>
      <c r="W1771" s="50">
        <v>326.02488613082858</v>
      </c>
      <c r="X1771" s="50">
        <v>303.47829012037255</v>
      </c>
      <c r="Y1771" s="50">
        <v>295.17964561446348</v>
      </c>
      <c r="Z1771" s="50">
        <v>270.41468418824945</v>
      </c>
    </row>
    <row r="1772" spans="1:26" x14ac:dyDescent="0.25">
      <c r="A1772" t="str">
        <f t="shared" si="36"/>
        <v>79. Reisbureaus, reisorganisatoren, reserveringsbureaus en aanverwante activiteiten</v>
      </c>
      <c r="B1772">
        <v>79</v>
      </c>
      <c r="C1772" s="41" t="s">
        <v>14</v>
      </c>
      <c r="D1772" s="50">
        <v>573</v>
      </c>
      <c r="E1772" s="50">
        <v>608</v>
      </c>
      <c r="F1772" s="50">
        <v>637</v>
      </c>
      <c r="G1772" s="50">
        <v>645</v>
      </c>
      <c r="H1772" s="50">
        <v>653</v>
      </c>
      <c r="I1772" s="50">
        <v>641</v>
      </c>
      <c r="J1772" s="50">
        <v>593</v>
      </c>
      <c r="K1772" s="50">
        <v>547</v>
      </c>
      <c r="L1772" s="50">
        <v>529</v>
      </c>
      <c r="M1772" s="50">
        <v>513</v>
      </c>
      <c r="N1772" s="50">
        <v>507.42782226796703</v>
      </c>
      <c r="O1772" s="306">
        <v>483.98887523506471</v>
      </c>
      <c r="P1772" s="50">
        <v>457.26772762081038</v>
      </c>
      <c r="Q1772" s="50">
        <v>438.63649587321248</v>
      </c>
      <c r="R1772" s="50">
        <v>403.22670871842115</v>
      </c>
      <c r="S1772" s="50">
        <v>358.67362003513904</v>
      </c>
      <c r="T1772" s="50">
        <v>334.74655440371475</v>
      </c>
      <c r="U1772" s="306">
        <v>471.44659237009694</v>
      </c>
      <c r="V1772" s="50">
        <v>433.87516809877138</v>
      </c>
      <c r="W1772" s="50">
        <v>405.41156053147955</v>
      </c>
      <c r="X1772" s="50">
        <v>363.02603971845986</v>
      </c>
      <c r="Y1772" s="50">
        <v>314.54663593758443</v>
      </c>
      <c r="Z1772" s="50">
        <v>285.95575799217193</v>
      </c>
    </row>
    <row r="1773" spans="1:26" x14ac:dyDescent="0.25">
      <c r="A1773" t="str">
        <f t="shared" si="36"/>
        <v>79. Reisbureaus, reisorganisatoren, reserveringsbureaus en aanverwante activiteiten</v>
      </c>
      <c r="B1773">
        <v>79</v>
      </c>
      <c r="C1773" s="41" t="s">
        <v>15</v>
      </c>
      <c r="D1773" s="50">
        <v>427</v>
      </c>
      <c r="E1773" s="50">
        <v>428</v>
      </c>
      <c r="F1773" s="50">
        <v>447</v>
      </c>
      <c r="G1773" s="50">
        <v>474</v>
      </c>
      <c r="H1773" s="50">
        <v>469</v>
      </c>
      <c r="I1773" s="50">
        <v>500</v>
      </c>
      <c r="J1773" s="50">
        <v>469</v>
      </c>
      <c r="K1773" s="50">
        <v>480</v>
      </c>
      <c r="L1773" s="50">
        <v>535</v>
      </c>
      <c r="M1773" s="50">
        <v>551</v>
      </c>
      <c r="N1773" s="50">
        <v>524.5463438345987</v>
      </c>
      <c r="O1773" s="306">
        <v>522.87345398037485</v>
      </c>
      <c r="P1773" s="50">
        <v>480.83234198174114</v>
      </c>
      <c r="Q1773" s="50">
        <v>446.82928470287982</v>
      </c>
      <c r="R1773" s="50">
        <v>431.40364365016563</v>
      </c>
      <c r="S1773" s="50">
        <v>426.76535353836391</v>
      </c>
      <c r="T1773" s="50">
        <v>407.08521793115079</v>
      </c>
      <c r="U1773" s="306">
        <v>509.32350046291128</v>
      </c>
      <c r="V1773" s="50">
        <v>456.23428158842916</v>
      </c>
      <c r="W1773" s="50">
        <v>412.98377883932494</v>
      </c>
      <c r="X1773" s="50">
        <v>388.39380648219128</v>
      </c>
      <c r="Y1773" s="50">
        <v>374.26116333020286</v>
      </c>
      <c r="Z1773" s="50">
        <v>347.75074016301494</v>
      </c>
    </row>
    <row r="1774" spans="1:26" x14ac:dyDescent="0.25">
      <c r="A1774" t="str">
        <f t="shared" si="36"/>
        <v>79. Reisbureaus, reisorganisatoren, reserveringsbureaus en aanverwante activiteiten</v>
      </c>
      <c r="B1774">
        <v>79</v>
      </c>
      <c r="C1774" s="41" t="s">
        <v>16</v>
      </c>
      <c r="D1774" s="50">
        <v>351</v>
      </c>
      <c r="E1774" s="50">
        <v>368</v>
      </c>
      <c r="F1774" s="50">
        <v>386</v>
      </c>
      <c r="G1774" s="50">
        <v>419</v>
      </c>
      <c r="H1774" s="50">
        <v>401</v>
      </c>
      <c r="I1774" s="50">
        <v>381</v>
      </c>
      <c r="J1774" s="50">
        <v>378</v>
      </c>
      <c r="K1774" s="50">
        <v>404</v>
      </c>
      <c r="L1774" s="50">
        <v>419</v>
      </c>
      <c r="M1774" s="50">
        <v>425</v>
      </c>
      <c r="N1774" s="50">
        <v>442.50375742056502</v>
      </c>
      <c r="O1774" s="306">
        <v>441.78423307750893</v>
      </c>
      <c r="P1774" s="50">
        <v>459.96621736371264</v>
      </c>
      <c r="Q1774" s="50">
        <v>496.58932081640182</v>
      </c>
      <c r="R1774" s="50">
        <v>500.90629763214952</v>
      </c>
      <c r="S1774" s="50">
        <v>477.73054889610836</v>
      </c>
      <c r="T1774" s="50">
        <v>476.24564706630974</v>
      </c>
      <c r="U1774" s="306">
        <v>430.33565832700492</v>
      </c>
      <c r="V1774" s="50">
        <v>436.43561052690063</v>
      </c>
      <c r="W1774" s="50">
        <v>458.97469405655028</v>
      </c>
      <c r="X1774" s="50">
        <v>450.9672240645603</v>
      </c>
      <c r="Y1774" s="50">
        <v>418.95620041742933</v>
      </c>
      <c r="Z1774" s="50">
        <v>406.83072971402544</v>
      </c>
    </row>
    <row r="1775" spans="1:26" x14ac:dyDescent="0.25">
      <c r="A1775" t="str">
        <f t="shared" si="36"/>
        <v>79. Reisbureaus, reisorganisatoren, reserveringsbureaus en aanverwante activiteiten</v>
      </c>
      <c r="B1775">
        <v>79</v>
      </c>
      <c r="C1775" s="41" t="s">
        <v>17</v>
      </c>
      <c r="D1775" s="50">
        <v>141</v>
      </c>
      <c r="E1775" s="50">
        <v>150</v>
      </c>
      <c r="F1775" s="50">
        <v>158</v>
      </c>
      <c r="G1775" s="50">
        <v>188</v>
      </c>
      <c r="H1775" s="50">
        <v>192</v>
      </c>
      <c r="I1775" s="50">
        <v>220</v>
      </c>
      <c r="J1775" s="50">
        <v>230</v>
      </c>
      <c r="K1775" s="50">
        <v>284</v>
      </c>
      <c r="L1775" s="50">
        <v>302</v>
      </c>
      <c r="M1775" s="50">
        <v>307</v>
      </c>
      <c r="N1775" s="50">
        <v>300.23244909261899</v>
      </c>
      <c r="O1775" s="306">
        <v>295.64182098819958</v>
      </c>
      <c r="P1775" s="50">
        <v>308.85829062390127</v>
      </c>
      <c r="Q1775" s="50">
        <v>286.91415678809312</v>
      </c>
      <c r="R1775" s="50">
        <v>293.66826716829354</v>
      </c>
      <c r="S1775" s="50">
        <v>309.01956165140848</v>
      </c>
      <c r="T1775" s="50">
        <v>307.93926448521756</v>
      </c>
      <c r="U1775" s="306">
        <v>287.98043963155732</v>
      </c>
      <c r="V1775" s="50">
        <v>293.05794979318745</v>
      </c>
      <c r="W1775" s="50">
        <v>265.18157320784388</v>
      </c>
      <c r="X1775" s="50">
        <v>264.39029388684401</v>
      </c>
      <c r="Y1775" s="50">
        <v>271.00142895046139</v>
      </c>
      <c r="Z1775" s="50">
        <v>263.05574959024909</v>
      </c>
    </row>
    <row r="1776" spans="1:26" x14ac:dyDescent="0.25">
      <c r="A1776" t="str">
        <f t="shared" si="36"/>
        <v>79. Reisbureaus, reisorganisatoren, reserveringsbureaus en aanverwante activiteiten</v>
      </c>
      <c r="B1776">
        <v>79</v>
      </c>
      <c r="C1776" s="41" t="s">
        <v>156</v>
      </c>
      <c r="D1776" s="50">
        <v>64</v>
      </c>
      <c r="E1776" s="50">
        <v>63</v>
      </c>
      <c r="F1776" s="50">
        <v>68</v>
      </c>
      <c r="G1776" s="50">
        <v>73</v>
      </c>
      <c r="H1776" s="50">
        <v>72</v>
      </c>
      <c r="I1776" s="50">
        <v>71</v>
      </c>
      <c r="J1776" s="50">
        <v>59</v>
      </c>
      <c r="K1776" s="50">
        <v>110</v>
      </c>
      <c r="L1776" s="50">
        <v>112</v>
      </c>
      <c r="M1776" s="50">
        <v>119</v>
      </c>
      <c r="N1776" s="50">
        <v>143.3091208304366</v>
      </c>
      <c r="O1776" s="306">
        <v>183.36777621919049</v>
      </c>
      <c r="P1776" s="50">
        <v>183.75495205984546</v>
      </c>
      <c r="Q1776" s="50">
        <v>204.64442057179693</v>
      </c>
      <c r="R1776" s="50">
        <v>206.77303600943242</v>
      </c>
      <c r="S1776" s="50">
        <v>214.59821337136248</v>
      </c>
      <c r="T1776" s="50">
        <v>247.17600302697932</v>
      </c>
      <c r="U1776" s="306">
        <v>178.61590972939931</v>
      </c>
      <c r="V1776" s="50">
        <v>174.35455401318109</v>
      </c>
      <c r="W1776" s="50">
        <v>189.14343580305649</v>
      </c>
      <c r="X1776" s="50">
        <v>186.15829447816915</v>
      </c>
      <c r="Y1776" s="50">
        <v>188.19657293883219</v>
      </c>
      <c r="Z1776" s="50">
        <v>211.14900324802531</v>
      </c>
    </row>
    <row r="1777" spans="1:26" x14ac:dyDescent="0.25">
      <c r="A1777" t="str">
        <f t="shared" si="36"/>
        <v>79. Reisbureaus, reisorganisatoren, reserveringsbureaus en aanverwante activiteiten</v>
      </c>
      <c r="B1777">
        <v>79</v>
      </c>
      <c r="C1777" s="41" t="s">
        <v>6</v>
      </c>
      <c r="D1777" s="50">
        <v>556</v>
      </c>
      <c r="E1777" s="50">
        <v>581</v>
      </c>
      <c r="F1777" s="50">
        <v>612</v>
      </c>
      <c r="G1777" s="50">
        <v>680</v>
      </c>
      <c r="H1777" s="50">
        <v>665</v>
      </c>
      <c r="I1777" s="50">
        <v>672</v>
      </c>
      <c r="J1777" s="50">
        <v>667</v>
      </c>
      <c r="K1777" s="50">
        <v>798</v>
      </c>
      <c r="L1777" s="50">
        <v>833</v>
      </c>
      <c r="M1777" s="50">
        <v>851</v>
      </c>
      <c r="N1777" s="50">
        <v>886.04532734362056</v>
      </c>
      <c r="O1777" s="306">
        <v>920.79383028489906</v>
      </c>
      <c r="P1777" s="50">
        <v>952.57946004745941</v>
      </c>
      <c r="Q1777" s="50">
        <v>988.14789817629185</v>
      </c>
      <c r="R1777" s="50">
        <v>1001.3476008098755</v>
      </c>
      <c r="S1777" s="50">
        <v>1001.3483239188794</v>
      </c>
      <c r="T1777" s="50">
        <v>1031.3609145785067</v>
      </c>
      <c r="U1777" s="306">
        <v>896.93200768796157</v>
      </c>
      <c r="V1777" s="50">
        <v>903.84811433326922</v>
      </c>
      <c r="W1777" s="50">
        <v>913.29970306745065</v>
      </c>
      <c r="X1777" s="50">
        <v>901.51581242957354</v>
      </c>
      <c r="Y1777" s="50">
        <v>878.15420230672294</v>
      </c>
      <c r="Z1777" s="50">
        <v>881.03548255229987</v>
      </c>
    </row>
    <row r="1778" spans="1:26" x14ac:dyDescent="0.25">
      <c r="A1778" t="str">
        <f t="shared" si="36"/>
        <v>79. Reisbureaus, reisorganisatoren, reserveringsbureaus en aanverwante activiteiten</v>
      </c>
      <c r="B1778">
        <v>79</v>
      </c>
      <c r="C1778" s="41" t="s">
        <v>157</v>
      </c>
      <c r="D1778" s="207">
        <v>0.97837146939063246</v>
      </c>
      <c r="E1778" s="206"/>
      <c r="F1778" s="206"/>
      <c r="G1778" s="206"/>
      <c r="H1778" s="206"/>
      <c r="I1778" s="206"/>
      <c r="J1778" s="206"/>
      <c r="K1778" s="206"/>
      <c r="L1778" s="206"/>
      <c r="M1778" s="206"/>
      <c r="N1778" s="206"/>
      <c r="O1778" s="308"/>
      <c r="P1778" s="206"/>
      <c r="Q1778" s="206"/>
      <c r="R1778" s="206"/>
      <c r="S1778" s="206"/>
      <c r="T1778" s="206"/>
      <c r="U1778" s="308"/>
      <c r="V1778" s="206"/>
      <c r="W1778" s="206"/>
      <c r="X1778" s="206"/>
      <c r="Y1778" s="206"/>
      <c r="Z1778" s="206"/>
    </row>
    <row r="1779" spans="1:26" x14ac:dyDescent="0.25">
      <c r="A1779" t="str">
        <f t="shared" si="36"/>
        <v>79. Reisbureaus, reisorganisatoren, reserveringsbureaus en aanverwante activiteiten</v>
      </c>
      <c r="B1779">
        <v>79</v>
      </c>
      <c r="C1779" s="41" t="s">
        <v>158</v>
      </c>
      <c r="D1779" s="206"/>
      <c r="E1779" s="207">
        <v>-7.8040929982690077E-3</v>
      </c>
      <c r="F1779" s="207">
        <v>-3.1910405761959026E-3</v>
      </c>
      <c r="G1779" s="207">
        <v>-1.4525824159402734E-2</v>
      </c>
      <c r="H1779" s="207">
        <v>-2.9195284625784801E-3</v>
      </c>
      <c r="I1779" s="207">
        <v>-3.6484899036142715E-3</v>
      </c>
      <c r="J1779" s="207">
        <v>4.5934866639760652E-2</v>
      </c>
      <c r="K1779" s="207">
        <v>2.0275085980505925E-2</v>
      </c>
      <c r="L1779" s="207">
        <v>-2.0341803806380399E-2</v>
      </c>
      <c r="M1779" s="207">
        <v>-2.477430628829036E-2</v>
      </c>
      <c r="N1779" s="207">
        <v>-1.3006220357739018E-2</v>
      </c>
      <c r="O1779" s="307">
        <v>-1.9813220328254721E-3</v>
      </c>
      <c r="P1779" s="207">
        <v>-1.9813220328251946E-3</v>
      </c>
      <c r="Q1779" s="207">
        <v>-1.9813220328253611E-3</v>
      </c>
      <c r="R1779" s="207">
        <v>-1.9813220328251946E-3</v>
      </c>
      <c r="S1779" s="207">
        <v>-1.9813220328254166E-3</v>
      </c>
      <c r="T1779" s="207">
        <v>-1.9813220328253611E-3</v>
      </c>
      <c r="U1779" s="307">
        <v>1.0746979121712796E-2</v>
      </c>
      <c r="V1779" s="207">
        <v>1.074697912171263E-2</v>
      </c>
      <c r="W1779" s="207">
        <v>1.0746979121712685E-2</v>
      </c>
      <c r="X1779" s="207">
        <v>1.0746979121712852E-2</v>
      </c>
      <c r="Y1779" s="207">
        <v>1.0746979121712685E-2</v>
      </c>
      <c r="Z1779" s="207">
        <v>1.0746979121712796E-2</v>
      </c>
    </row>
    <row r="1780" spans="1:26" x14ac:dyDescent="0.25">
      <c r="A1780" t="str">
        <f t="shared" si="36"/>
        <v>79. Reisbureaus, reisorganisatoren, reserveringsbureaus en aanverwante activiteiten</v>
      </c>
      <c r="B1780">
        <v>79</v>
      </c>
      <c r="C1780" s="41" t="s">
        <v>159</v>
      </c>
      <c r="D1780" s="208"/>
      <c r="E1780" s="50">
        <v>3.2943128683419882</v>
      </c>
      <c r="F1780" s="50">
        <v>1.9904268782714123</v>
      </c>
      <c r="G1780" s="50">
        <v>6.5214084250726394</v>
      </c>
      <c r="H1780" s="50">
        <v>2.6549885528163526</v>
      </c>
      <c r="I1780" s="50">
        <v>2.6520727070522092</v>
      </c>
      <c r="J1780" s="50">
        <v>2.1378045999192818</v>
      </c>
      <c r="K1780" s="50">
        <v>0.68694175264717261</v>
      </c>
      <c r="L1780" s="50">
        <v>1.2926497257205725</v>
      </c>
      <c r="M1780" s="50">
        <v>2.5675694415135051</v>
      </c>
      <c r="N1780" s="50">
        <v>0.65366044630892761</v>
      </c>
      <c r="O1780" s="306">
        <v>2.2932169790377483</v>
      </c>
      <c r="P1780" s="50">
        <v>2.1822732571754559</v>
      </c>
      <c r="Q1780" s="50">
        <v>2.1750090651457752</v>
      </c>
      <c r="R1780" s="50">
        <v>2.1396485622523866</v>
      </c>
      <c r="S1780" s="50">
        <v>2.1276063767512832</v>
      </c>
      <c r="T1780" s="50">
        <v>2.1076128161957102</v>
      </c>
      <c r="U1780" s="306">
        <v>2.3371306241294305</v>
      </c>
      <c r="V1780" s="50">
        <v>2.1664271508019008</v>
      </c>
      <c r="W1780" s="50">
        <v>2.1032609196957974</v>
      </c>
      <c r="X1780" s="50">
        <v>2.0154482387422643</v>
      </c>
      <c r="Y1780" s="50">
        <v>1.9521698800018037</v>
      </c>
      <c r="Z1780" s="50">
        <v>1.8837110137132165</v>
      </c>
    </row>
    <row r="1781" spans="1:26" x14ac:dyDescent="0.25">
      <c r="A1781" t="str">
        <f t="shared" si="36"/>
        <v>79. Reisbureaus, reisorganisatoren, reserveringsbureaus en aanverwante activiteiten</v>
      </c>
      <c r="B1781">
        <v>79</v>
      </c>
      <c r="C1781" s="41" t="s">
        <v>160</v>
      </c>
      <c r="D1781" s="208"/>
      <c r="E1781" s="50">
        <v>108.8853978534885</v>
      </c>
      <c r="F1781" s="50">
        <v>102.24729338363424</v>
      </c>
      <c r="G1781" s="50">
        <v>89.382055093786391</v>
      </c>
      <c r="H1781" s="50">
        <v>86.15945842164021</v>
      </c>
      <c r="I1781" s="50">
        <v>88.488829666190469</v>
      </c>
      <c r="J1781" s="50">
        <v>95.858090042335746</v>
      </c>
      <c r="K1781" s="50">
        <v>62.114034750306971</v>
      </c>
      <c r="L1781" s="50">
        <v>32.538082991877936</v>
      </c>
      <c r="M1781" s="50">
        <v>51.793287171508467</v>
      </c>
      <c r="N1781" s="50">
        <v>70.320616405267998</v>
      </c>
      <c r="O1781" s="306">
        <v>73.321183218708043</v>
      </c>
      <c r="P1781" s="50">
        <v>69.773972016284546</v>
      </c>
      <c r="Q1781" s="50">
        <v>69.541713507991261</v>
      </c>
      <c r="R1781" s="50">
        <v>68.411129731989533</v>
      </c>
      <c r="S1781" s="50">
        <v>68.026104111844944</v>
      </c>
      <c r="T1781" s="50">
        <v>67.38684863358462</v>
      </c>
      <c r="U1781" s="306">
        <v>75.569087105293079</v>
      </c>
      <c r="V1781" s="50">
        <v>70.049538684729569</v>
      </c>
      <c r="W1781" s="50">
        <v>68.00711351119088</v>
      </c>
      <c r="X1781" s="50">
        <v>65.167766806554411</v>
      </c>
      <c r="Y1781" s="50">
        <v>63.121716083429291</v>
      </c>
      <c r="Z1781" s="50">
        <v>60.908158152058256</v>
      </c>
    </row>
    <row r="1782" spans="1:26" x14ac:dyDescent="0.25">
      <c r="A1782" t="str">
        <f t="shared" si="36"/>
        <v>79. Reisbureaus, reisorganisatoren, reserveringsbureaus en aanverwante activiteiten</v>
      </c>
      <c r="B1782">
        <v>79</v>
      </c>
      <c r="C1782" s="41" t="s">
        <v>161</v>
      </c>
      <c r="D1782" s="208"/>
      <c r="E1782" s="50">
        <v>193.2761835548672</v>
      </c>
      <c r="F1782" s="50">
        <v>184.91221058421365</v>
      </c>
      <c r="G1782" s="50">
        <v>168.81676142150201</v>
      </c>
      <c r="H1782" s="50">
        <v>188.19843355482385</v>
      </c>
      <c r="I1782" s="50">
        <v>189.40405284982458</v>
      </c>
      <c r="J1782" s="50">
        <v>231.67280333993125</v>
      </c>
      <c r="K1782" s="50">
        <v>178.87828432844154</v>
      </c>
      <c r="L1782" s="50">
        <v>110.8360252815406</v>
      </c>
      <c r="M1782" s="50">
        <v>107.94033743315389</v>
      </c>
      <c r="N1782" s="50">
        <v>130.25191148313098</v>
      </c>
      <c r="O1782" s="306">
        <v>156.13564795421172</v>
      </c>
      <c r="P1782" s="50">
        <v>148.58194934751069</v>
      </c>
      <c r="Q1782" s="50">
        <v>148.08736059302916</v>
      </c>
      <c r="R1782" s="50">
        <v>145.67981037788877</v>
      </c>
      <c r="S1782" s="50">
        <v>144.85990783347768</v>
      </c>
      <c r="T1782" s="50">
        <v>143.4986290880334</v>
      </c>
      <c r="U1782" s="306">
        <v>163.14521519506241</v>
      </c>
      <c r="V1782" s="50">
        <v>151.22912689300682</v>
      </c>
      <c r="W1782" s="50">
        <v>146.81975915785728</v>
      </c>
      <c r="X1782" s="50">
        <v>140.68992688271186</v>
      </c>
      <c r="Y1782" s="50">
        <v>136.27273199111335</v>
      </c>
      <c r="Z1782" s="50">
        <v>131.4939077536697</v>
      </c>
    </row>
    <row r="1783" spans="1:26" x14ac:dyDescent="0.25">
      <c r="A1783" t="str">
        <f t="shared" si="36"/>
        <v>79. Reisbureaus, reisorganisatoren, reserveringsbureaus en aanverwante activiteiten</v>
      </c>
      <c r="B1783">
        <v>79</v>
      </c>
      <c r="C1783" s="41" t="s">
        <v>162</v>
      </c>
      <c r="D1783" s="208"/>
      <c r="E1783" s="50">
        <v>157.41325798439749</v>
      </c>
      <c r="F1783" s="50">
        <v>158.4878883023521</v>
      </c>
      <c r="G1783" s="50">
        <v>141.19798208159978</v>
      </c>
      <c r="H1783" s="50">
        <v>132.45391131094829</v>
      </c>
      <c r="I1783" s="50">
        <v>126.17939848324733</v>
      </c>
      <c r="J1783" s="50">
        <v>146.81281456971155</v>
      </c>
      <c r="K1783" s="50">
        <v>115.03337419824643</v>
      </c>
      <c r="L1783" s="50">
        <v>88.930783637747268</v>
      </c>
      <c r="M1783" s="50">
        <v>91.152577528531467</v>
      </c>
      <c r="N1783" s="50">
        <v>102.25787427211181</v>
      </c>
      <c r="O1783" s="306">
        <v>106.55325476605778</v>
      </c>
      <c r="P1783" s="50">
        <v>108.57853674845882</v>
      </c>
      <c r="Q1783" s="50">
        <v>104.46155285286369</v>
      </c>
      <c r="R1783" s="50">
        <v>103.15409731646538</v>
      </c>
      <c r="S1783" s="50">
        <v>102.71404398912138</v>
      </c>
      <c r="T1783" s="50">
        <v>101.68076641224063</v>
      </c>
      <c r="U1783" s="306">
        <v>113.03627543366174</v>
      </c>
      <c r="V1783" s="50">
        <v>112.19983679002583</v>
      </c>
      <c r="W1783" s="50">
        <v>105.14819933239606</v>
      </c>
      <c r="X1783" s="50">
        <v>101.14140143940895</v>
      </c>
      <c r="Y1783" s="50">
        <v>98.10009638906682</v>
      </c>
      <c r="Z1783" s="50">
        <v>94.59660246760599</v>
      </c>
    </row>
    <row r="1784" spans="1:26" x14ac:dyDescent="0.25">
      <c r="A1784" t="str">
        <f t="shared" si="36"/>
        <v>79. Reisbureaus, reisorganisatoren, reserveringsbureaus en aanverwante activiteiten</v>
      </c>
      <c r="B1784">
        <v>79</v>
      </c>
      <c r="C1784" s="3" t="s">
        <v>163</v>
      </c>
      <c r="D1784" s="208"/>
      <c r="E1784" s="50">
        <v>135.64965658243631</v>
      </c>
      <c r="F1784" s="50">
        <v>140.45516437633987</v>
      </c>
      <c r="G1784" s="50">
        <v>129.47861095285376</v>
      </c>
      <c r="H1784" s="50">
        <v>137.93544990432849</v>
      </c>
      <c r="I1784" s="50">
        <v>129.77065217220149</v>
      </c>
      <c r="J1784" s="50">
        <v>149.11442556618525</v>
      </c>
      <c r="K1784" s="50">
        <v>110.99561939291938</v>
      </c>
      <c r="L1784" s="50">
        <v>77.174237830946964</v>
      </c>
      <c r="M1784" s="50">
        <v>68.210315384035582</v>
      </c>
      <c r="N1784" s="50">
        <v>72.707861398968404</v>
      </c>
      <c r="O1784" s="306">
        <v>77.257753393784341</v>
      </c>
      <c r="P1784" s="50">
        <v>72.658899786524202</v>
      </c>
      <c r="Q1784" s="50">
        <v>76.775807282191522</v>
      </c>
      <c r="R1784" s="50">
        <v>76.723261285183511</v>
      </c>
      <c r="S1784" s="50">
        <v>75.21224058241215</v>
      </c>
      <c r="T1784" s="50">
        <v>74.241337745998578</v>
      </c>
      <c r="U1784" s="306">
        <v>82.633916874236405</v>
      </c>
      <c r="V1784" s="50">
        <v>75.701102250018351</v>
      </c>
      <c r="W1784" s="50">
        <v>77.917480164149723</v>
      </c>
      <c r="X1784" s="50">
        <v>75.846349745126972</v>
      </c>
      <c r="Y1784" s="50">
        <v>72.425796074290801</v>
      </c>
      <c r="Z1784" s="50">
        <v>69.638219956086644</v>
      </c>
    </row>
    <row r="1785" spans="1:26" x14ac:dyDescent="0.25">
      <c r="A1785" t="str">
        <f t="shared" si="36"/>
        <v>79. Reisbureaus, reisorganisatoren, reserveringsbureaus en aanverwante activiteiten</v>
      </c>
      <c r="B1785">
        <v>79</v>
      </c>
      <c r="C1785" s="3" t="s">
        <v>164</v>
      </c>
      <c r="D1785" s="208"/>
      <c r="E1785" s="50">
        <v>105.52760937178698</v>
      </c>
      <c r="F1785" s="50">
        <v>105.68073873535809</v>
      </c>
      <c r="G1785" s="50">
        <v>91.39942296596341</v>
      </c>
      <c r="H1785" s="50">
        <v>98.347450570985004</v>
      </c>
      <c r="I1785" s="50">
        <v>97.131922529012712</v>
      </c>
      <c r="J1785" s="50">
        <v>129.58262483302153</v>
      </c>
      <c r="K1785" s="50">
        <v>99.141370145692491</v>
      </c>
      <c r="L1785" s="50">
        <v>72.501599224649851</v>
      </c>
      <c r="M1785" s="50">
        <v>66.658860947880768</v>
      </c>
      <c r="N1785" s="50">
        <v>68.185986609323308</v>
      </c>
      <c r="O1785" s="306">
        <v>65.614231940234461</v>
      </c>
      <c r="P1785" s="50">
        <v>61.237115959874281</v>
      </c>
      <c r="Q1785" s="50">
        <v>56.356028258069429</v>
      </c>
      <c r="R1785" s="50">
        <v>51.422924760348096</v>
      </c>
      <c r="S1785" s="50">
        <v>49.140155792453683</v>
      </c>
      <c r="T1785" s="50">
        <v>49.06798070430316</v>
      </c>
      <c r="U1785" s="306">
        <v>71.343130128679988</v>
      </c>
      <c r="V1785" s="50">
        <v>64.858359691785068</v>
      </c>
      <c r="W1785" s="50">
        <v>58.141834691508784</v>
      </c>
      <c r="X1785" s="50">
        <v>51.677589728698806</v>
      </c>
      <c r="Y1785" s="50">
        <v>48.103771324113822</v>
      </c>
      <c r="Z1785" s="50">
        <v>46.788368836990223</v>
      </c>
    </row>
    <row r="1786" spans="1:26" x14ac:dyDescent="0.25">
      <c r="A1786" t="str">
        <f t="shared" si="36"/>
        <v>79. Reisbureaus, reisorganisatoren, reserveringsbureaus en aanverwante activiteiten</v>
      </c>
      <c r="B1786">
        <v>79</v>
      </c>
      <c r="C1786" s="3" t="s">
        <v>165</v>
      </c>
      <c r="D1786" s="208"/>
      <c r="E1786" s="50">
        <v>68.92996799158324</v>
      </c>
      <c r="F1786" s="50">
        <v>75.945085853218373</v>
      </c>
      <c r="G1786" s="50">
        <v>72.347209450425055</v>
      </c>
      <c r="H1786" s="50">
        <v>80.74186935164812</v>
      </c>
      <c r="I1786" s="50">
        <v>81.267307072997781</v>
      </c>
      <c r="J1786" s="50">
        <v>111.55681184107449</v>
      </c>
      <c r="K1786" s="50">
        <v>87.986853691148028</v>
      </c>
      <c r="L1786" s="50">
        <v>58.944127844849689</v>
      </c>
      <c r="M1786" s="50">
        <v>54.659673517829205</v>
      </c>
      <c r="N1786" s="50">
        <v>59.043478960721387</v>
      </c>
      <c r="O1786" s="306">
        <v>63.996492093474224</v>
      </c>
      <c r="P1786" s="50">
        <v>61.040386175264857</v>
      </c>
      <c r="Q1786" s="50">
        <v>57.67033109160576</v>
      </c>
      <c r="R1786" s="50">
        <v>55.32057133681419</v>
      </c>
      <c r="S1786" s="50">
        <v>50.854710254237297</v>
      </c>
      <c r="T1786" s="50">
        <v>45.235701475972469</v>
      </c>
      <c r="U1786" s="306">
        <v>70.455186229492426</v>
      </c>
      <c r="V1786" s="50">
        <v>65.459275201417341</v>
      </c>
      <c r="W1786" s="50">
        <v>60.242569341434773</v>
      </c>
      <c r="X1786" s="50">
        <v>56.290462886267512</v>
      </c>
      <c r="Y1786" s="50">
        <v>50.405330792075127</v>
      </c>
      <c r="Z1786" s="50">
        <v>43.674077061426196</v>
      </c>
    </row>
    <row r="1787" spans="1:26" x14ac:dyDescent="0.25">
      <c r="A1787" t="str">
        <f t="shared" si="36"/>
        <v>79. Reisbureaus, reisorganisatoren, reserveringsbureaus en aanverwante activiteiten</v>
      </c>
      <c r="B1787">
        <v>79</v>
      </c>
      <c r="C1787" s="3" t="s">
        <v>166</v>
      </c>
      <c r="D1787" s="206"/>
      <c r="E1787" s="50">
        <v>47.966186343308863</v>
      </c>
      <c r="F1787" s="50">
        <v>50.052905769050554</v>
      </c>
      <c r="G1787" s="50">
        <v>47.208232296170088</v>
      </c>
      <c r="H1787" s="50">
        <v>55.561120420662981</v>
      </c>
      <c r="I1787" s="50">
        <v>54.633149736666738</v>
      </c>
      <c r="J1787" s="50">
        <v>83.035974366214901</v>
      </c>
      <c r="K1787" s="50">
        <v>65.853306826319113</v>
      </c>
      <c r="L1787" s="50">
        <v>47.901733577418604</v>
      </c>
      <c r="M1787" s="50">
        <v>51.019085055342657</v>
      </c>
      <c r="N1787" s="50">
        <v>59.029104815946503</v>
      </c>
      <c r="O1787" s="306">
        <v>61.97817194238911</v>
      </c>
      <c r="P1787" s="50">
        <v>61.780510370167036</v>
      </c>
      <c r="Q1787" s="50">
        <v>56.813110828207364</v>
      </c>
      <c r="R1787" s="50">
        <v>52.795453751065175</v>
      </c>
      <c r="S1787" s="50">
        <v>50.972825408071301</v>
      </c>
      <c r="T1787" s="50">
        <v>50.424784714533338</v>
      </c>
      <c r="U1787" s="306">
        <v>68.654755776227859</v>
      </c>
      <c r="V1787" s="50">
        <v>66.662328212510886</v>
      </c>
      <c r="W1787" s="50">
        <v>59.713795639519482</v>
      </c>
      <c r="X1787" s="50">
        <v>54.052994190153008</v>
      </c>
      <c r="Y1787" s="50">
        <v>50.834558742901898</v>
      </c>
      <c r="Z1787" s="50">
        <v>48.984821011476072</v>
      </c>
    </row>
    <row r="1788" spans="1:26" x14ac:dyDescent="0.25">
      <c r="A1788" t="str">
        <f t="shared" si="36"/>
        <v>79. Reisbureaus, reisorganisatoren, reserveringsbureaus en aanverwante activiteiten</v>
      </c>
      <c r="B1788">
        <v>79</v>
      </c>
      <c r="C1788" s="3" t="s">
        <v>167</v>
      </c>
      <c r="D1788" s="206"/>
      <c r="E1788" s="50">
        <v>35.190949738923457</v>
      </c>
      <c r="F1788" s="50">
        <v>38.592958003356614</v>
      </c>
      <c r="G1788" s="50">
        <v>36.10543057301166</v>
      </c>
      <c r="H1788" s="50">
        <v>44.055202171818806</v>
      </c>
      <c r="I1788" s="50">
        <v>41.870302383145457</v>
      </c>
      <c r="J1788" s="50">
        <v>58.673266842972033</v>
      </c>
      <c r="K1788" s="50">
        <v>48.511875526663736</v>
      </c>
      <c r="L1788" s="50">
        <v>35.439447723907833</v>
      </c>
      <c r="M1788" s="50">
        <v>34.898050262845523</v>
      </c>
      <c r="N1788" s="50">
        <v>40.399220199981571</v>
      </c>
      <c r="O1788" s="306">
        <v>46.941633605371905</v>
      </c>
      <c r="P1788" s="50">
        <v>46.865305105296073</v>
      </c>
      <c r="Q1788" s="50">
        <v>48.794084308339983</v>
      </c>
      <c r="R1788" s="50">
        <v>52.679132231523809</v>
      </c>
      <c r="S1788" s="50">
        <v>53.137085278406218</v>
      </c>
      <c r="T1788" s="50">
        <v>50.678558119136419</v>
      </c>
      <c r="U1788" s="306">
        <v>52.573954691835603</v>
      </c>
      <c r="V1788" s="50">
        <v>51.128260548672387</v>
      </c>
      <c r="W1788" s="50">
        <v>51.852997017463302</v>
      </c>
      <c r="X1788" s="50">
        <v>54.530869773145035</v>
      </c>
      <c r="Y1788" s="50">
        <v>53.579500756508565</v>
      </c>
      <c r="Z1788" s="50">
        <v>49.776265012989192</v>
      </c>
    </row>
    <row r="1789" spans="1:26" x14ac:dyDescent="0.25">
      <c r="A1789" t="str">
        <f t="shared" si="36"/>
        <v>79. Reisbureaus, reisorganisatoren, reserveringsbureaus en aanverwante activiteiten</v>
      </c>
      <c r="B1789">
        <v>79</v>
      </c>
      <c r="C1789" s="3" t="s">
        <v>168</v>
      </c>
      <c r="D1789" s="206"/>
      <c r="E1789" s="50">
        <v>29.083224674846754</v>
      </c>
      <c r="F1789" s="50">
        <v>31.631558581233048</v>
      </c>
      <c r="G1789" s="50">
        <v>31.527679232752128</v>
      </c>
      <c r="H1789" s="50">
        <v>39.695931032505491</v>
      </c>
      <c r="I1789" s="50">
        <v>40.400564713113972</v>
      </c>
      <c r="J1789" s="50">
        <v>57.200652173318908</v>
      </c>
      <c r="K1789" s="50">
        <v>53.898932265932089</v>
      </c>
      <c r="L1789" s="50">
        <v>55.018267489762174</v>
      </c>
      <c r="M1789" s="50">
        <v>57.166725031830005</v>
      </c>
      <c r="N1789" s="50">
        <v>61.7259963699899</v>
      </c>
      <c r="O1789" s="306">
        <v>63.675332104057169</v>
      </c>
      <c r="P1789" s="50">
        <v>62.701720590716299</v>
      </c>
      <c r="Q1789" s="50">
        <v>65.504759022571022</v>
      </c>
      <c r="R1789" s="50">
        <v>60.850698430673134</v>
      </c>
      <c r="S1789" s="50">
        <v>62.283155924280123</v>
      </c>
      <c r="T1789" s="50">
        <v>65.538962474817168</v>
      </c>
      <c r="U1789" s="306">
        <v>67.496781132472606</v>
      </c>
      <c r="V1789" s="50">
        <v>64.742344683229348</v>
      </c>
      <c r="W1789" s="50">
        <v>65.883845520707894</v>
      </c>
      <c r="X1789" s="50">
        <v>59.616815774809716</v>
      </c>
      <c r="Y1789" s="50">
        <v>59.438924253404856</v>
      </c>
      <c r="Z1789" s="50">
        <v>60.925207091168836</v>
      </c>
    </row>
    <row r="1790" spans="1:26" x14ac:dyDescent="0.25">
      <c r="A1790" t="str">
        <f t="shared" si="36"/>
        <v>79. Reisbureaus, reisorganisatoren, reserveringsbureaus en aanverwante activiteiten</v>
      </c>
      <c r="B1790">
        <v>79</v>
      </c>
      <c r="C1790" s="3" t="s">
        <v>169</v>
      </c>
      <c r="D1790" s="206"/>
      <c r="E1790" s="50">
        <v>19.085999773005806</v>
      </c>
      <c r="F1790" s="50">
        <v>19.078403329143196</v>
      </c>
      <c r="G1790" s="50">
        <v>19.821797039861575</v>
      </c>
      <c r="H1790" s="50">
        <v>22.126541702190156</v>
      </c>
      <c r="I1790" s="50">
        <v>21.770953167446674</v>
      </c>
      <c r="J1790" s="50">
        <v>24.988997132478421</v>
      </c>
      <c r="K1790" s="50">
        <v>19.251577600487447</v>
      </c>
      <c r="L1790" s="50">
        <v>31.424913920961476</v>
      </c>
      <c r="M1790" s="50">
        <v>31.499835714277769</v>
      </c>
      <c r="N1790" s="50">
        <v>34.868977672155737</v>
      </c>
      <c r="O1790" s="306">
        <v>43.571922557219935</v>
      </c>
      <c r="P1790" s="50">
        <v>55.75141692736787</v>
      </c>
      <c r="Q1790" s="50">
        <v>55.869134457468419</v>
      </c>
      <c r="R1790" s="50">
        <v>62.220400161911485</v>
      </c>
      <c r="S1790" s="50">
        <v>62.867587629570913</v>
      </c>
      <c r="T1790" s="50">
        <v>65.246766428762285</v>
      </c>
      <c r="U1790" s="306">
        <v>45.396004205341846</v>
      </c>
      <c r="V1790" s="50">
        <v>56.580129319268416</v>
      </c>
      <c r="W1790" s="50">
        <v>55.23026044216612</v>
      </c>
      <c r="X1790" s="50">
        <v>59.914931843645448</v>
      </c>
      <c r="Y1790" s="50">
        <v>58.969329167745499</v>
      </c>
      <c r="Z1790" s="50">
        <v>59.614994265931408</v>
      </c>
    </row>
    <row r="1791" spans="1:26" x14ac:dyDescent="0.25">
      <c r="A1791" t="str">
        <f t="shared" si="36"/>
        <v>79. Reisbureaus, reisorganisatoren, reserveringsbureaus en aanverwante activiteiten</v>
      </c>
      <c r="B1791">
        <v>79</v>
      </c>
      <c r="C1791" s="3" t="s">
        <v>26</v>
      </c>
      <c r="D1791" s="208"/>
      <c r="E1791" s="50">
        <v>83.360174186776021</v>
      </c>
      <c r="F1791" s="50">
        <v>89.302919913732865</v>
      </c>
      <c r="G1791" s="50">
        <v>87.454906845625359</v>
      </c>
      <c r="H1791" s="50">
        <v>105.87767490651446</v>
      </c>
      <c r="I1791" s="50">
        <v>104.0418202637061</v>
      </c>
      <c r="J1791" s="50">
        <v>140.86291614876936</v>
      </c>
      <c r="K1791" s="50">
        <v>121.66238539308327</v>
      </c>
      <c r="L1791" s="50">
        <v>121.88262913463149</v>
      </c>
      <c r="M1791" s="50">
        <v>123.56461100895329</v>
      </c>
      <c r="N1791" s="50">
        <v>136.99419424212721</v>
      </c>
      <c r="O1791" s="306">
        <v>154.18888826664903</v>
      </c>
      <c r="P1791" s="50">
        <v>165.31844262338024</v>
      </c>
      <c r="Q1791" s="50">
        <v>170.16797778837943</v>
      </c>
      <c r="R1791" s="50">
        <v>175.75023082410843</v>
      </c>
      <c r="S1791" s="50">
        <v>178.28782883225725</v>
      </c>
      <c r="T1791" s="50">
        <v>181.46428702271589</v>
      </c>
      <c r="U1791" s="306">
        <v>165.46674002965005</v>
      </c>
      <c r="V1791" s="50">
        <v>172.45073455117014</v>
      </c>
      <c r="W1791" s="50">
        <v>172.96710298033733</v>
      </c>
      <c r="X1791" s="50">
        <v>174.06261739160021</v>
      </c>
      <c r="Y1791" s="50">
        <v>171.98775417765893</v>
      </c>
      <c r="Z1791" s="50">
        <v>170.31646637008944</v>
      </c>
    </row>
    <row r="1792" spans="1:26" x14ac:dyDescent="0.25">
      <c r="A1792" t="str">
        <f t="shared" si="36"/>
        <v>79. Reisbureaus, reisorganisatoren, reserveringsbureaus en aanverwante activiteiten</v>
      </c>
      <c r="B1792">
        <v>79</v>
      </c>
      <c r="C1792" s="3" t="s">
        <v>19</v>
      </c>
      <c r="D1792" s="208"/>
      <c r="E1792" s="50">
        <v>904.30274673698659</v>
      </c>
      <c r="F1792" s="50">
        <v>909.07463379617116</v>
      </c>
      <c r="G1792" s="50">
        <v>833.80658953299849</v>
      </c>
      <c r="H1792" s="50">
        <v>887.93035699436768</v>
      </c>
      <c r="I1792" s="50">
        <v>873.56920548089965</v>
      </c>
      <c r="J1792" s="50">
        <v>1090.6342653071633</v>
      </c>
      <c r="K1792" s="50">
        <v>842.35217047880428</v>
      </c>
      <c r="L1792" s="50">
        <v>612.00186924938282</v>
      </c>
      <c r="M1792" s="50">
        <v>617.56631748874884</v>
      </c>
      <c r="N1792" s="50">
        <v>699.44468863390648</v>
      </c>
      <c r="O1792" s="306">
        <v>761.33884055454632</v>
      </c>
      <c r="P1792" s="50">
        <v>751.15208628464006</v>
      </c>
      <c r="Q1792" s="50">
        <v>742.04889126748344</v>
      </c>
      <c r="R1792" s="50">
        <v>731.39712794611546</v>
      </c>
      <c r="S1792" s="50">
        <v>722.19542318062702</v>
      </c>
      <c r="T1792" s="50">
        <v>715.10794861357772</v>
      </c>
      <c r="U1792" s="306">
        <v>812.64143739643339</v>
      </c>
      <c r="V1792" s="50">
        <v>780.77672942546587</v>
      </c>
      <c r="W1792" s="50">
        <v>751.06111573809017</v>
      </c>
      <c r="X1792" s="50">
        <v>720.94455730926404</v>
      </c>
      <c r="Y1792" s="50">
        <v>693.20392545465188</v>
      </c>
      <c r="Z1792" s="50">
        <v>668.28433262311569</v>
      </c>
    </row>
    <row r="1793" spans="1:26" x14ac:dyDescent="0.25">
      <c r="A1793" t="str">
        <f t="shared" si="36"/>
        <v>79. Reisbureaus, reisorganisatoren, reserveringsbureaus en aanverwante activiteiten</v>
      </c>
      <c r="B1793">
        <v>79</v>
      </c>
      <c r="C1793" s="3" t="s">
        <v>20</v>
      </c>
      <c r="D1793" s="208"/>
      <c r="E1793" s="207">
        <v>9.2181710702047712E-2</v>
      </c>
      <c r="F1793" s="207">
        <v>9.8234970588516046E-2</v>
      </c>
      <c r="G1793" s="207">
        <v>0.1048863224918952</v>
      </c>
      <c r="H1793" s="207">
        <v>0.11924096757420138</v>
      </c>
      <c r="I1793" s="207">
        <v>0.11909968850885844</v>
      </c>
      <c r="J1793" s="207">
        <v>0.12915687745157822</v>
      </c>
      <c r="K1793" s="207">
        <v>0.14443173491667829</v>
      </c>
      <c r="L1793" s="207">
        <v>0.19915401448711245</v>
      </c>
      <c r="M1793" s="207">
        <v>0.20008314493480203</v>
      </c>
      <c r="N1793" s="207">
        <v>0.19586136898071549</v>
      </c>
      <c r="O1793" s="307">
        <v>0.20252334447345477</v>
      </c>
      <c r="P1793" s="207">
        <v>0.22008651196201937</v>
      </c>
      <c r="Q1793" s="207">
        <v>0.22932178700209074</v>
      </c>
      <c r="R1793" s="207">
        <v>0.24029384872981965</v>
      </c>
      <c r="S1793" s="207">
        <v>0.24686923111068512</v>
      </c>
      <c r="T1793" s="207">
        <v>0.25375789399982407</v>
      </c>
      <c r="U1793" s="307">
        <v>0.20361592753598398</v>
      </c>
      <c r="V1793" s="207">
        <v>0.22087074070210561</v>
      </c>
      <c r="W1793" s="207">
        <v>0.23029697498100057</v>
      </c>
      <c r="X1793" s="207">
        <v>0.24143689778482155</v>
      </c>
      <c r="Y1793" s="207">
        <v>0.24810556873990186</v>
      </c>
      <c r="Z1793" s="207">
        <v>0.25485629103643942</v>
      </c>
    </row>
    <row r="1794" spans="1:26" x14ac:dyDescent="0.25">
      <c r="A1794" t="str">
        <f t="shared" si="36"/>
        <v>79. Reisbureaus, reisorganisatoren, reserveringsbureaus en aanverwante activiteiten</v>
      </c>
      <c r="B1794">
        <v>79</v>
      </c>
      <c r="C1794" s="3" t="s">
        <v>29</v>
      </c>
      <c r="D1794" s="208"/>
      <c r="E1794" s="50">
        <v>875.30274673698659</v>
      </c>
      <c r="F1794" s="50">
        <v>836.07463379617116</v>
      </c>
      <c r="G1794" s="50">
        <v>833.80658953299849</v>
      </c>
      <c r="H1794" s="50">
        <v>812.93035699436768</v>
      </c>
      <c r="I1794" s="50">
        <v>806.56920548089965</v>
      </c>
      <c r="J1794" s="50">
        <v>567.63426530716333</v>
      </c>
      <c r="K1794" s="50">
        <v>588.35217047880428</v>
      </c>
      <c r="L1794" s="50">
        <v>612.00186924938282</v>
      </c>
      <c r="M1794" s="50">
        <v>617.56631748874884</v>
      </c>
      <c r="N1794" s="50">
        <v>699.44468863390648</v>
      </c>
      <c r="O1794" s="306">
        <v>690.13484842684079</v>
      </c>
      <c r="P1794" s="50">
        <v>681.20597580332014</v>
      </c>
      <c r="Q1794" s="50">
        <v>673.33844083810231</v>
      </c>
      <c r="R1794" s="50">
        <v>663.90050853838579</v>
      </c>
      <c r="S1794" s="50">
        <v>655.89119139344064</v>
      </c>
      <c r="T1794" s="50">
        <v>649.97503986251149</v>
      </c>
      <c r="U1794" s="306">
        <v>638.83225158495395</v>
      </c>
      <c r="V1794" s="50">
        <v>614.46262829165653</v>
      </c>
      <c r="W1794" s="50">
        <v>591.9188925764854</v>
      </c>
      <c r="X1794" s="50">
        <v>568.66494289195282</v>
      </c>
      <c r="Y1794" s="50">
        <v>547.49098701256003</v>
      </c>
      <c r="Z1794" s="50">
        <v>528.85489874469999</v>
      </c>
    </row>
    <row r="1795" spans="1:26" x14ac:dyDescent="0.25">
      <c r="A1795" t="str">
        <f t="shared" ref="A1795:A1858" si="37">VLOOKUP(B1795,$AT$3:$AU$70,2)</f>
        <v>80. Beveiligings- en opsporingsdiensten</v>
      </c>
      <c r="B1795">
        <v>80</v>
      </c>
      <c r="C1795" s="3" t="s">
        <v>25</v>
      </c>
      <c r="D1795" s="50">
        <v>7756</v>
      </c>
      <c r="E1795" s="50">
        <v>8318</v>
      </c>
      <c r="F1795" s="50">
        <v>8868</v>
      </c>
      <c r="G1795" s="50">
        <v>8959</v>
      </c>
      <c r="H1795" s="50">
        <v>8998</v>
      </c>
      <c r="I1795" s="50">
        <v>9388</v>
      </c>
      <c r="J1795" s="50">
        <v>9494</v>
      </c>
      <c r="K1795" s="50">
        <v>9537</v>
      </c>
      <c r="L1795" s="50">
        <v>9321</v>
      </c>
      <c r="M1795" s="50">
        <v>9516</v>
      </c>
      <c r="N1795" s="50">
        <v>9633.2950906376427</v>
      </c>
      <c r="O1795" s="306">
        <v>9844.384553593829</v>
      </c>
      <c r="P1795" s="50">
        <v>10060.099511871398</v>
      </c>
      <c r="Q1795" s="50">
        <v>10280.541321580999</v>
      </c>
      <c r="R1795" s="50">
        <v>10505.813559797856</v>
      </c>
      <c r="S1795" s="50">
        <v>10736.022073228629</v>
      </c>
      <c r="T1795" s="50">
        <v>10971.275027944626</v>
      </c>
      <c r="U1795" s="306">
        <v>9782.7235258163091</v>
      </c>
      <c r="V1795" s="50">
        <v>9934.469844650559</v>
      </c>
      <c r="W1795" s="50">
        <v>10088.570001372484</v>
      </c>
      <c r="X1795" s="50">
        <v>10245.060507924149</v>
      </c>
      <c r="Y1795" s="50">
        <v>10403.978442608586</v>
      </c>
      <c r="Z1795" s="50">
        <v>10565.361458875002</v>
      </c>
    </row>
    <row r="1796" spans="1:26" x14ac:dyDescent="0.25">
      <c r="A1796" t="str">
        <f t="shared" si="37"/>
        <v>80. Beveiligings- en opsporingsdiensten</v>
      </c>
      <c r="B1796">
        <v>80</v>
      </c>
      <c r="C1796" s="3" t="s">
        <v>154</v>
      </c>
      <c r="D1796" s="206"/>
      <c r="E1796" s="50">
        <v>562</v>
      </c>
      <c r="F1796" s="50">
        <v>550</v>
      </c>
      <c r="G1796" s="50">
        <v>91</v>
      </c>
      <c r="H1796" s="50">
        <v>39</v>
      </c>
      <c r="I1796" s="50">
        <v>390</v>
      </c>
      <c r="J1796" s="50">
        <v>106</v>
      </c>
      <c r="K1796" s="50">
        <v>43</v>
      </c>
      <c r="L1796" s="50">
        <v>-216</v>
      </c>
      <c r="M1796" s="50">
        <v>195</v>
      </c>
      <c r="N1796" s="50">
        <v>117.29509063764272</v>
      </c>
      <c r="O1796" s="306">
        <v>211.08946295618625</v>
      </c>
      <c r="P1796" s="50">
        <v>215.71495827756917</v>
      </c>
      <c r="Q1796" s="50">
        <v>220.44180970960042</v>
      </c>
      <c r="R1796" s="50">
        <v>225.27223821685766</v>
      </c>
      <c r="S1796" s="50">
        <v>230.20851343077265</v>
      </c>
      <c r="T1796" s="50">
        <v>235.25295471599748</v>
      </c>
      <c r="U1796" s="306">
        <v>149.4284351786664</v>
      </c>
      <c r="V1796" s="50">
        <v>151.74631883424991</v>
      </c>
      <c r="W1796" s="50">
        <v>154.10015672192458</v>
      </c>
      <c r="X1796" s="50">
        <v>156.49050655166502</v>
      </c>
      <c r="Y1796" s="50">
        <v>158.91793468443757</v>
      </c>
      <c r="Z1796" s="50">
        <v>161.38301626641623</v>
      </c>
    </row>
    <row r="1797" spans="1:26" x14ac:dyDescent="0.25">
      <c r="A1797" t="str">
        <f t="shared" si="37"/>
        <v>80. Beveiligings- en opsporingsdiensten</v>
      </c>
      <c r="B1797">
        <v>80</v>
      </c>
      <c r="C1797" s="3" t="s">
        <v>155</v>
      </c>
      <c r="D1797" s="206"/>
      <c r="E1797" s="207">
        <v>1.0724600309437855</v>
      </c>
      <c r="F1797" s="207">
        <v>1.0661216638615052</v>
      </c>
      <c r="G1797" s="207">
        <v>1.0102616147947676</v>
      </c>
      <c r="H1797" s="207">
        <v>1.0043531644156714</v>
      </c>
      <c r="I1797" s="207">
        <v>1.0433429651033563</v>
      </c>
      <c r="J1797" s="207">
        <v>1.0112910097997443</v>
      </c>
      <c r="K1797" s="207">
        <v>1.0045291763218875</v>
      </c>
      <c r="L1797" s="207">
        <v>0.97735136835482861</v>
      </c>
      <c r="M1797" s="207">
        <v>1.0209205020920502</v>
      </c>
      <c r="N1797" s="207">
        <v>1.0123260919123205</v>
      </c>
      <c r="O1797" s="307">
        <v>1.0219124879877644</v>
      </c>
      <c r="P1797" s="207">
        <v>1.0219124879877655</v>
      </c>
      <c r="Q1797" s="207">
        <v>1.0219124879877648</v>
      </c>
      <c r="R1797" s="207">
        <v>1.0219124879877644</v>
      </c>
      <c r="S1797" s="207">
        <v>1.0219124879877652</v>
      </c>
      <c r="T1797" s="207">
        <v>1.0219124879877646</v>
      </c>
      <c r="U1797" s="307">
        <v>1.0155116638463502</v>
      </c>
      <c r="V1797" s="207">
        <v>1.0155116638463508</v>
      </c>
      <c r="W1797" s="207">
        <v>1.0155116638463504</v>
      </c>
      <c r="X1797" s="207">
        <v>1.0155116638463504</v>
      </c>
      <c r="Y1797" s="207">
        <v>1.0155116638463502</v>
      </c>
      <c r="Z1797" s="207">
        <v>1.0155116638463499</v>
      </c>
    </row>
    <row r="1798" spans="1:26" x14ac:dyDescent="0.25">
      <c r="A1798" t="str">
        <f t="shared" si="37"/>
        <v>80. Beveiligings- en opsporingsdiensten</v>
      </c>
      <c r="B1798">
        <v>80</v>
      </c>
      <c r="C1798" s="3" t="s">
        <v>8</v>
      </c>
      <c r="D1798" s="50">
        <v>31</v>
      </c>
      <c r="E1798" s="50">
        <v>43</v>
      </c>
      <c r="F1798" s="50">
        <v>51</v>
      </c>
      <c r="G1798" s="50">
        <v>35</v>
      </c>
      <c r="H1798" s="50">
        <v>38</v>
      </c>
      <c r="I1798" s="50">
        <v>41</v>
      </c>
      <c r="J1798" s="50">
        <v>56</v>
      </c>
      <c r="K1798" s="50">
        <v>30</v>
      </c>
      <c r="L1798" s="50">
        <v>37</v>
      </c>
      <c r="M1798" s="50">
        <v>43</v>
      </c>
      <c r="N1798" s="50">
        <v>44.280987820156263</v>
      </c>
      <c r="O1798" s="306">
        <v>45.82570466501172</v>
      </c>
      <c r="P1798" s="50">
        <v>47.658061395775256</v>
      </c>
      <c r="Q1798" s="50">
        <v>49.607784197891874</v>
      </c>
      <c r="R1798" s="50">
        <v>51.569187286818227</v>
      </c>
      <c r="S1798" s="50">
        <v>53.39985682480085</v>
      </c>
      <c r="T1798" s="50">
        <v>54.704109182659359</v>
      </c>
      <c r="U1798" s="306">
        <v>45.538671988373544</v>
      </c>
      <c r="V1798" s="50">
        <v>47.062911577776326</v>
      </c>
      <c r="W1798" s="50">
        <v>48.681444667005785</v>
      </c>
      <c r="X1798" s="50">
        <v>50.289246148404985</v>
      </c>
      <c r="Y1798" s="50">
        <v>51.748306351659465</v>
      </c>
      <c r="Z1798" s="50">
        <v>52.680174850090943</v>
      </c>
    </row>
    <row r="1799" spans="1:26" x14ac:dyDescent="0.25">
      <c r="A1799" t="str">
        <f t="shared" si="37"/>
        <v>80. Beveiligings- en opsporingsdiensten</v>
      </c>
      <c r="B1799">
        <v>80</v>
      </c>
      <c r="C1799" s="3" t="s">
        <v>9</v>
      </c>
      <c r="D1799" s="50">
        <v>914</v>
      </c>
      <c r="E1799" s="50">
        <v>1061</v>
      </c>
      <c r="F1799" s="50">
        <v>1271</v>
      </c>
      <c r="G1799" s="50">
        <v>1305</v>
      </c>
      <c r="H1799" s="50">
        <v>1306</v>
      </c>
      <c r="I1799" s="50">
        <v>1357</v>
      </c>
      <c r="J1799" s="50">
        <v>1339</v>
      </c>
      <c r="K1799" s="50">
        <v>1260</v>
      </c>
      <c r="L1799" s="50">
        <v>1222</v>
      </c>
      <c r="M1799" s="50">
        <v>1318</v>
      </c>
      <c r="N1799" s="50">
        <v>1350.6247964009638</v>
      </c>
      <c r="O1799" s="306">
        <v>1397.7405672268883</v>
      </c>
      <c r="P1799" s="50">
        <v>1453.6297096839796</v>
      </c>
      <c r="Q1799" s="50">
        <v>1513.0986622137243</v>
      </c>
      <c r="R1799" s="50">
        <v>1572.9238779112729</v>
      </c>
      <c r="S1799" s="50">
        <v>1628.7615589055927</v>
      </c>
      <c r="T1799" s="50">
        <v>1668.5428660083728</v>
      </c>
      <c r="U1799" s="306">
        <v>1388.9857162280948</v>
      </c>
      <c r="V1799" s="50">
        <v>1435.4769054821504</v>
      </c>
      <c r="W1799" s="50">
        <v>1484.844162892648</v>
      </c>
      <c r="X1799" s="50">
        <v>1533.8840930154245</v>
      </c>
      <c r="Y1799" s="50">
        <v>1578.3872305235789</v>
      </c>
      <c r="Z1799" s="50">
        <v>1606.8103701806751</v>
      </c>
    </row>
    <row r="1800" spans="1:26" x14ac:dyDescent="0.25">
      <c r="A1800" t="str">
        <f t="shared" si="37"/>
        <v>80. Beveiligings- en opsporingsdiensten</v>
      </c>
      <c r="B1800">
        <v>80</v>
      </c>
      <c r="C1800" s="3" t="s">
        <v>10</v>
      </c>
      <c r="D1800" s="50">
        <v>976</v>
      </c>
      <c r="E1800" s="50">
        <v>1099</v>
      </c>
      <c r="F1800" s="50">
        <v>1271</v>
      </c>
      <c r="G1800" s="50">
        <v>1324</v>
      </c>
      <c r="H1800" s="50">
        <v>1404</v>
      </c>
      <c r="I1800" s="50">
        <v>1533</v>
      </c>
      <c r="J1800" s="50">
        <v>1534</v>
      </c>
      <c r="K1800" s="50">
        <v>1590</v>
      </c>
      <c r="L1800" s="50">
        <v>1520</v>
      </c>
      <c r="M1800" s="50">
        <v>1530</v>
      </c>
      <c r="N1800" s="50">
        <v>1506.7562793816628</v>
      </c>
      <c r="O1800" s="306">
        <v>1559.3186073790778</v>
      </c>
      <c r="P1800" s="50">
        <v>1621.6685039387135</v>
      </c>
      <c r="Q1800" s="50">
        <v>1688.0120346448098</v>
      </c>
      <c r="R1800" s="50">
        <v>1754.7530123447953</v>
      </c>
      <c r="S1800" s="50">
        <v>1817.04549852489</v>
      </c>
      <c r="T1800" s="50">
        <v>1861.4255028301939</v>
      </c>
      <c r="U1800" s="306">
        <v>1549.5517004241378</v>
      </c>
      <c r="V1800" s="50">
        <v>1601.4172455637913</v>
      </c>
      <c r="W1800" s="50">
        <v>1656.4913307555723</v>
      </c>
      <c r="X1800" s="50">
        <v>1711.200249805356</v>
      </c>
      <c r="Y1800" s="50">
        <v>1760.847925511652</v>
      </c>
      <c r="Z1800" s="50">
        <v>1792.5567644669218</v>
      </c>
    </row>
    <row r="1801" spans="1:26" x14ac:dyDescent="0.25">
      <c r="A1801" t="str">
        <f t="shared" si="37"/>
        <v>80. Beveiligings- en opsporingsdiensten</v>
      </c>
      <c r="B1801">
        <v>80</v>
      </c>
      <c r="C1801" s="3" t="s">
        <v>11</v>
      </c>
      <c r="D1801" s="50">
        <v>1024</v>
      </c>
      <c r="E1801" s="50">
        <v>1078</v>
      </c>
      <c r="F1801" s="50">
        <v>1117</v>
      </c>
      <c r="G1801" s="50">
        <v>1087</v>
      </c>
      <c r="H1801" s="50">
        <v>1020</v>
      </c>
      <c r="I1801" s="50">
        <v>1075</v>
      </c>
      <c r="J1801" s="50">
        <v>1096</v>
      </c>
      <c r="K1801" s="50">
        <v>1143</v>
      </c>
      <c r="L1801" s="50">
        <v>1154</v>
      </c>
      <c r="M1801" s="50">
        <v>1211</v>
      </c>
      <c r="N1801" s="50">
        <v>1301.917922231672</v>
      </c>
      <c r="O1801" s="306">
        <v>1341.0347086470622</v>
      </c>
      <c r="P1801" s="50">
        <v>1374.815213199103</v>
      </c>
      <c r="Q1801" s="50">
        <v>1401.2799362437768</v>
      </c>
      <c r="R1801" s="50">
        <v>1436.9979459988747</v>
      </c>
      <c r="S1801" s="50">
        <v>1465.4979845934629</v>
      </c>
      <c r="T1801" s="50">
        <v>1521.4265621019449</v>
      </c>
      <c r="U1801" s="306">
        <v>1332.6350389703712</v>
      </c>
      <c r="V1801" s="50">
        <v>1357.646637727207</v>
      </c>
      <c r="W1801" s="50">
        <v>1375.1134581442509</v>
      </c>
      <c r="X1801" s="50">
        <v>1401.3318266809652</v>
      </c>
      <c r="Y1801" s="50">
        <v>1420.173071124425</v>
      </c>
      <c r="Z1801" s="50">
        <v>1465.1370529676708</v>
      </c>
    </row>
    <row r="1802" spans="1:26" x14ac:dyDescent="0.25">
      <c r="A1802" t="str">
        <f t="shared" si="37"/>
        <v>80. Beveiligings- en opsporingsdiensten</v>
      </c>
      <c r="B1802">
        <v>80</v>
      </c>
      <c r="C1802" s="3" t="s">
        <v>12</v>
      </c>
      <c r="D1802" s="50">
        <v>947</v>
      </c>
      <c r="E1802" s="50">
        <v>995</v>
      </c>
      <c r="F1802" s="50">
        <v>1057</v>
      </c>
      <c r="G1802" s="50">
        <v>1060</v>
      </c>
      <c r="H1802" s="50">
        <v>1025</v>
      </c>
      <c r="I1802" s="50">
        <v>1068</v>
      </c>
      <c r="J1802" s="50">
        <v>1050</v>
      </c>
      <c r="K1802" s="50">
        <v>1014</v>
      </c>
      <c r="L1802" s="50">
        <v>965</v>
      </c>
      <c r="M1802" s="50">
        <v>938</v>
      </c>
      <c r="N1802" s="50">
        <v>948.56863905717375</v>
      </c>
      <c r="O1802" s="306">
        <v>973.87953778450958</v>
      </c>
      <c r="P1802" s="50">
        <v>1022.6013013560768</v>
      </c>
      <c r="Q1802" s="50">
        <v>1095.3871473159199</v>
      </c>
      <c r="R1802" s="50">
        <v>1183.1054390920679</v>
      </c>
      <c r="S1802" s="50">
        <v>1271.9291288552727</v>
      </c>
      <c r="T1802" s="50">
        <v>1310.1448867147697</v>
      </c>
      <c r="U1802" s="306">
        <v>967.77957156474542</v>
      </c>
      <c r="V1802" s="50">
        <v>1009.8311432639664</v>
      </c>
      <c r="W1802" s="50">
        <v>1074.9326877469234</v>
      </c>
      <c r="X1802" s="50">
        <v>1153.740901812236</v>
      </c>
      <c r="Y1802" s="50">
        <v>1232.5909118736186</v>
      </c>
      <c r="Z1802" s="50">
        <v>1261.6723449536557</v>
      </c>
    </row>
    <row r="1803" spans="1:26" x14ac:dyDescent="0.25">
      <c r="A1803" t="str">
        <f t="shared" si="37"/>
        <v>80. Beveiligings- en opsporingsdiensten</v>
      </c>
      <c r="B1803">
        <v>80</v>
      </c>
      <c r="C1803" s="3" t="s">
        <v>13</v>
      </c>
      <c r="D1803" s="50">
        <v>947</v>
      </c>
      <c r="E1803" s="50">
        <v>956</v>
      </c>
      <c r="F1803" s="50">
        <v>950</v>
      </c>
      <c r="G1803" s="50">
        <v>937</v>
      </c>
      <c r="H1803" s="50">
        <v>945</v>
      </c>
      <c r="I1803" s="50">
        <v>962</v>
      </c>
      <c r="J1803" s="50">
        <v>989</v>
      </c>
      <c r="K1803" s="50">
        <v>1030</v>
      </c>
      <c r="L1803" s="50">
        <v>999</v>
      </c>
      <c r="M1803" s="50">
        <v>1003</v>
      </c>
      <c r="N1803" s="50">
        <v>988.38264279514556</v>
      </c>
      <c r="O1803" s="306">
        <v>988.74036491245226</v>
      </c>
      <c r="P1803" s="50">
        <v>960.47605353984454</v>
      </c>
      <c r="Q1803" s="50">
        <v>941.28698411825019</v>
      </c>
      <c r="R1803" s="50">
        <v>916.39380831408721</v>
      </c>
      <c r="S1803" s="50">
        <v>926.71900596259525</v>
      </c>
      <c r="T1803" s="50">
        <v>951.44688536195076</v>
      </c>
      <c r="U1803" s="306">
        <v>982.54731680734062</v>
      </c>
      <c r="V1803" s="50">
        <v>948.4817102595016</v>
      </c>
      <c r="W1803" s="50">
        <v>923.71007844919325</v>
      </c>
      <c r="X1803" s="50">
        <v>893.64902221294585</v>
      </c>
      <c r="Y1803" s="50">
        <v>898.05744573054926</v>
      </c>
      <c r="Z1803" s="50">
        <v>916.24539783805267</v>
      </c>
    </row>
    <row r="1804" spans="1:26" x14ac:dyDescent="0.25">
      <c r="A1804" t="str">
        <f t="shared" si="37"/>
        <v>80. Beveiligings- en opsporingsdiensten</v>
      </c>
      <c r="B1804">
        <v>80</v>
      </c>
      <c r="C1804" s="3" t="s">
        <v>14</v>
      </c>
      <c r="D1804" s="50">
        <v>920</v>
      </c>
      <c r="E1804" s="50">
        <v>958</v>
      </c>
      <c r="F1804" s="50">
        <v>994</v>
      </c>
      <c r="G1804" s="50">
        <v>954</v>
      </c>
      <c r="H1804" s="50">
        <v>962</v>
      </c>
      <c r="I1804" s="50">
        <v>988</v>
      </c>
      <c r="J1804" s="50">
        <v>973</v>
      </c>
      <c r="K1804" s="50">
        <v>948</v>
      </c>
      <c r="L1804" s="50">
        <v>914</v>
      </c>
      <c r="M1804" s="50">
        <v>894</v>
      </c>
      <c r="N1804" s="50">
        <v>879.88948260917277</v>
      </c>
      <c r="O1804" s="306">
        <v>897.59395852773719</v>
      </c>
      <c r="P1804" s="50">
        <v>941.73986769050464</v>
      </c>
      <c r="Q1804" s="50">
        <v>973.67746428081762</v>
      </c>
      <c r="R1804" s="50">
        <v>979.89657754693962</v>
      </c>
      <c r="S1804" s="50">
        <v>965.61592121810827</v>
      </c>
      <c r="T1804" s="50">
        <v>965.96540344987466</v>
      </c>
      <c r="U1804" s="306">
        <v>891.97181265275594</v>
      </c>
      <c r="V1804" s="50">
        <v>929.97950030577408</v>
      </c>
      <c r="W1804" s="50">
        <v>955.49572244170963</v>
      </c>
      <c r="X1804" s="50">
        <v>955.57566021277682</v>
      </c>
      <c r="Y1804" s="50">
        <v>935.75135740864164</v>
      </c>
      <c r="Z1804" s="50">
        <v>930.22676199631417</v>
      </c>
    </row>
    <row r="1805" spans="1:26" x14ac:dyDescent="0.25">
      <c r="A1805" t="str">
        <f t="shared" si="37"/>
        <v>80. Beveiligings- en opsporingsdiensten</v>
      </c>
      <c r="B1805">
        <v>80</v>
      </c>
      <c r="C1805" s="3" t="s">
        <v>15</v>
      </c>
      <c r="D1805" s="50">
        <v>951</v>
      </c>
      <c r="E1805" s="50">
        <v>991</v>
      </c>
      <c r="F1805" s="50">
        <v>980</v>
      </c>
      <c r="G1805" s="50">
        <v>990</v>
      </c>
      <c r="H1805" s="50">
        <v>975</v>
      </c>
      <c r="I1805" s="50">
        <v>968</v>
      </c>
      <c r="J1805" s="50">
        <v>1011</v>
      </c>
      <c r="K1805" s="50">
        <v>1041</v>
      </c>
      <c r="L1805" s="50">
        <v>1003</v>
      </c>
      <c r="M1805" s="50">
        <v>984</v>
      </c>
      <c r="N1805" s="50">
        <v>998.18394918003912</v>
      </c>
      <c r="O1805" s="306">
        <v>959.76258453213688</v>
      </c>
      <c r="P1805" s="50">
        <v>921.78340359673064</v>
      </c>
      <c r="Q1805" s="50">
        <v>894.21513133922485</v>
      </c>
      <c r="R1805" s="50">
        <v>883.6870599178651</v>
      </c>
      <c r="S1805" s="50">
        <v>869.41529557202966</v>
      </c>
      <c r="T1805" s="50">
        <v>886.80048878171988</v>
      </c>
      <c r="U1805" s="306">
        <v>953.75104088890748</v>
      </c>
      <c r="V1805" s="50">
        <v>910.27225083856001</v>
      </c>
      <c r="W1805" s="50">
        <v>877.51721106986474</v>
      </c>
      <c r="X1805" s="50">
        <v>861.75405144942567</v>
      </c>
      <c r="Y1805" s="50">
        <v>842.52602417436765</v>
      </c>
      <c r="Z1805" s="50">
        <v>853.99077883121572</v>
      </c>
    </row>
    <row r="1806" spans="1:26" x14ac:dyDescent="0.25">
      <c r="A1806" t="str">
        <f t="shared" si="37"/>
        <v>80. Beveiligings- en opsporingsdiensten</v>
      </c>
      <c r="B1806">
        <v>80</v>
      </c>
      <c r="C1806" s="3" t="s">
        <v>16</v>
      </c>
      <c r="D1806" s="50">
        <v>702</v>
      </c>
      <c r="E1806" s="50">
        <v>751</v>
      </c>
      <c r="F1806" s="50">
        <v>767</v>
      </c>
      <c r="G1806" s="50">
        <v>829</v>
      </c>
      <c r="H1806" s="50">
        <v>876</v>
      </c>
      <c r="I1806" s="50">
        <v>929</v>
      </c>
      <c r="J1806" s="50">
        <v>937</v>
      </c>
      <c r="K1806" s="50">
        <v>959</v>
      </c>
      <c r="L1806" s="50">
        <v>950</v>
      </c>
      <c r="M1806" s="50">
        <v>1001</v>
      </c>
      <c r="N1806" s="50">
        <v>966.70418593357942</v>
      </c>
      <c r="O1806" s="306">
        <v>969.99504073582727</v>
      </c>
      <c r="P1806" s="50">
        <v>990.20971907160265</v>
      </c>
      <c r="Q1806" s="50">
        <v>973.2806373604991</v>
      </c>
      <c r="R1806" s="50">
        <v>959.29720107238825</v>
      </c>
      <c r="S1806" s="50">
        <v>972.82926494894093</v>
      </c>
      <c r="T1806" s="50">
        <v>935.25429657631548</v>
      </c>
      <c r="U1806" s="306">
        <v>963.91940534945513</v>
      </c>
      <c r="V1806" s="50">
        <v>977.84406430456886</v>
      </c>
      <c r="W1806" s="50">
        <v>955.10630557747709</v>
      </c>
      <c r="X1806" s="50">
        <v>935.48755782964724</v>
      </c>
      <c r="Y1806" s="50">
        <v>942.74160688492077</v>
      </c>
      <c r="Z1806" s="50">
        <v>900.65189999578672</v>
      </c>
    </row>
    <row r="1807" spans="1:26" x14ac:dyDescent="0.25">
      <c r="A1807" t="str">
        <f t="shared" si="37"/>
        <v>80. Beveiligings- en opsporingsdiensten</v>
      </c>
      <c r="B1807">
        <v>80</v>
      </c>
      <c r="C1807" s="3" t="s">
        <v>17</v>
      </c>
      <c r="D1807" s="50">
        <v>304</v>
      </c>
      <c r="E1807" s="50">
        <v>345</v>
      </c>
      <c r="F1807" s="50">
        <v>367</v>
      </c>
      <c r="G1807" s="50">
        <v>393</v>
      </c>
      <c r="H1807" s="50">
        <v>384</v>
      </c>
      <c r="I1807" s="50">
        <v>399</v>
      </c>
      <c r="J1807" s="50">
        <v>441</v>
      </c>
      <c r="K1807" s="50">
        <v>449</v>
      </c>
      <c r="L1807" s="50">
        <v>486</v>
      </c>
      <c r="M1807" s="50">
        <v>509</v>
      </c>
      <c r="N1807" s="50">
        <v>557.63514037018876</v>
      </c>
      <c r="O1807" s="306">
        <v>591.82853041029796</v>
      </c>
      <c r="P1807" s="50">
        <v>580.48635931992624</v>
      </c>
      <c r="Q1807" s="50">
        <v>586.32396789770212</v>
      </c>
      <c r="R1807" s="50">
        <v>592.81859928102608</v>
      </c>
      <c r="S1807" s="50">
        <v>571.63951378549996</v>
      </c>
      <c r="T1807" s="50">
        <v>579.16707003288661</v>
      </c>
      <c r="U1807" s="306">
        <v>588.12156881666147</v>
      </c>
      <c r="V1807" s="50">
        <v>573.23729502771494</v>
      </c>
      <c r="W1807" s="50">
        <v>575.37538234501972</v>
      </c>
      <c r="X1807" s="50">
        <v>578.10491165558119</v>
      </c>
      <c r="Y1807" s="50">
        <v>553.9598501010779</v>
      </c>
      <c r="Z1807" s="50">
        <v>557.73913463924737</v>
      </c>
    </row>
    <row r="1808" spans="1:26" x14ac:dyDescent="0.25">
      <c r="A1808" t="str">
        <f t="shared" si="37"/>
        <v>80. Beveiligings- en opsporingsdiensten</v>
      </c>
      <c r="B1808">
        <v>80</v>
      </c>
      <c r="C1808" s="3" t="s">
        <v>156</v>
      </c>
      <c r="D1808" s="50">
        <v>40</v>
      </c>
      <c r="E1808" s="50">
        <v>41</v>
      </c>
      <c r="F1808" s="50">
        <v>43</v>
      </c>
      <c r="G1808" s="50">
        <v>45</v>
      </c>
      <c r="H1808" s="50">
        <v>63</v>
      </c>
      <c r="I1808" s="50">
        <v>68</v>
      </c>
      <c r="J1808" s="50">
        <v>68</v>
      </c>
      <c r="K1808" s="50">
        <v>73</v>
      </c>
      <c r="L1808" s="50">
        <v>71</v>
      </c>
      <c r="M1808" s="50">
        <v>85</v>
      </c>
      <c r="N1808" s="50">
        <v>90.351064857885575</v>
      </c>
      <c r="O1808" s="306">
        <v>118.66494877282901</v>
      </c>
      <c r="P1808" s="50">
        <v>145.03131907913846</v>
      </c>
      <c r="Q1808" s="50">
        <v>164.37157196837967</v>
      </c>
      <c r="R1808" s="50">
        <v>174.37085103172166</v>
      </c>
      <c r="S1808" s="50">
        <v>193.16904403743195</v>
      </c>
      <c r="T1808" s="50">
        <v>236.39695690393762</v>
      </c>
      <c r="U1808" s="306">
        <v>117.92168212546626</v>
      </c>
      <c r="V1808" s="50">
        <v>143.2201802995458</v>
      </c>
      <c r="W1808" s="50">
        <v>161.30221728281666</v>
      </c>
      <c r="X1808" s="50">
        <v>170.04298710138053</v>
      </c>
      <c r="Y1808" s="50">
        <v>187.19471292409227</v>
      </c>
      <c r="Z1808" s="50">
        <v>227.65077815537219</v>
      </c>
    </row>
    <row r="1809" spans="1:26" x14ac:dyDescent="0.25">
      <c r="A1809" t="str">
        <f t="shared" si="37"/>
        <v>80. Beveiligings- en opsporingsdiensten</v>
      </c>
      <c r="B1809">
        <v>80</v>
      </c>
      <c r="C1809" s="3" t="s">
        <v>6</v>
      </c>
      <c r="D1809" s="50">
        <v>1046</v>
      </c>
      <c r="E1809" s="50">
        <v>1137</v>
      </c>
      <c r="F1809" s="50">
        <v>1177</v>
      </c>
      <c r="G1809" s="50">
        <v>1267</v>
      </c>
      <c r="H1809" s="50">
        <v>1323</v>
      </c>
      <c r="I1809" s="50">
        <v>1396</v>
      </c>
      <c r="J1809" s="50">
        <v>1446</v>
      </c>
      <c r="K1809" s="50">
        <v>1481</v>
      </c>
      <c r="L1809" s="50">
        <v>1507</v>
      </c>
      <c r="M1809" s="50">
        <v>1595</v>
      </c>
      <c r="N1809" s="50">
        <v>1614.6903911616539</v>
      </c>
      <c r="O1809" s="306">
        <v>1680.4885199189544</v>
      </c>
      <c r="P1809" s="50">
        <v>1715.7273974706673</v>
      </c>
      <c r="Q1809" s="50">
        <v>1723.9761772265808</v>
      </c>
      <c r="R1809" s="50">
        <v>1726.4866513851359</v>
      </c>
      <c r="S1809" s="50">
        <v>1737.6378227718728</v>
      </c>
      <c r="T1809" s="50">
        <v>1750.8183235131396</v>
      </c>
      <c r="U1809" s="306">
        <v>1669.9626562915828</v>
      </c>
      <c r="V1809" s="50">
        <v>1694.3015396318294</v>
      </c>
      <c r="W1809" s="50">
        <v>1691.7839052053134</v>
      </c>
      <c r="X1809" s="50">
        <v>1683.6354565866088</v>
      </c>
      <c r="Y1809" s="50">
        <v>1683.896169910091</v>
      </c>
      <c r="Z1809" s="50">
        <v>1686.0418127904061</v>
      </c>
    </row>
    <row r="1810" spans="1:26" x14ac:dyDescent="0.25">
      <c r="A1810" t="str">
        <f t="shared" si="37"/>
        <v>80. Beveiligings- en opsporingsdiensten</v>
      </c>
      <c r="B1810">
        <v>80</v>
      </c>
      <c r="C1810" s="3" t="s">
        <v>157</v>
      </c>
      <c r="D1810" s="207">
        <v>1.0102928286974724</v>
      </c>
      <c r="E1810" s="206"/>
      <c r="F1810" s="206"/>
      <c r="G1810" s="206"/>
      <c r="H1810" s="206"/>
      <c r="I1810" s="206"/>
      <c r="J1810" s="206"/>
      <c r="K1810" s="206"/>
      <c r="L1810" s="206"/>
      <c r="M1810" s="206"/>
      <c r="N1810" s="206"/>
      <c r="O1810" s="308"/>
      <c r="P1810" s="206"/>
      <c r="Q1810" s="206"/>
      <c r="R1810" s="206"/>
      <c r="S1810" s="206"/>
      <c r="T1810" s="206"/>
      <c r="U1810" s="308"/>
      <c r="V1810" s="206"/>
      <c r="W1810" s="206"/>
      <c r="X1810" s="206"/>
      <c r="Y1810" s="206"/>
      <c r="Z1810" s="206"/>
    </row>
    <row r="1811" spans="1:26" x14ac:dyDescent="0.25">
      <c r="A1811" t="str">
        <f t="shared" si="37"/>
        <v>80. Beveiligings- en opsporingsdiensten</v>
      </c>
      <c r="B1811">
        <v>80</v>
      </c>
      <c r="C1811" s="3" t="s">
        <v>158</v>
      </c>
      <c r="D1811" s="206"/>
      <c r="E1811" s="207">
        <v>-3.1083601123156557E-2</v>
      </c>
      <c r="F1811" s="207">
        <v>-2.7914417582016404E-2</v>
      </c>
      <c r="G1811" s="207">
        <v>1.56069513523871E-5</v>
      </c>
      <c r="H1811" s="207">
        <v>2.9698321409005191E-3</v>
      </c>
      <c r="I1811" s="207">
        <v>-1.6525068202941973E-2</v>
      </c>
      <c r="J1811" s="207">
        <v>-4.9909055113595002E-4</v>
      </c>
      <c r="K1811" s="207">
        <v>2.8818261877924245E-3</v>
      </c>
      <c r="L1811" s="207">
        <v>1.647073017132189E-2</v>
      </c>
      <c r="M1811" s="207">
        <v>-5.3138366972889095E-3</v>
      </c>
      <c r="N1811" s="207">
        <v>-1.0166316074240456E-3</v>
      </c>
      <c r="O1811" s="307">
        <v>-5.8098296451459808E-3</v>
      </c>
      <c r="P1811" s="207">
        <v>-5.8098296451465359E-3</v>
      </c>
      <c r="Q1811" s="207">
        <v>-5.8098296451462028E-3</v>
      </c>
      <c r="R1811" s="207">
        <v>-5.8098296451459808E-3</v>
      </c>
      <c r="S1811" s="207">
        <v>-5.8098296451464249E-3</v>
      </c>
      <c r="T1811" s="207">
        <v>-5.8098296451460918E-3</v>
      </c>
      <c r="U1811" s="307">
        <v>-2.6094175744388881E-3</v>
      </c>
      <c r="V1811" s="207">
        <v>-2.6094175744392212E-3</v>
      </c>
      <c r="W1811" s="207">
        <v>-2.6094175744389991E-3</v>
      </c>
      <c r="X1811" s="207">
        <v>-2.6094175744389991E-3</v>
      </c>
      <c r="Y1811" s="207">
        <v>-2.6094175744388881E-3</v>
      </c>
      <c r="Z1811" s="207">
        <v>-2.6094175744387771E-3</v>
      </c>
    </row>
    <row r="1812" spans="1:26" x14ac:dyDescent="0.25">
      <c r="A1812" t="str">
        <f t="shared" si="37"/>
        <v>80. Beveiligings- en opsporingsdiensten</v>
      </c>
      <c r="B1812">
        <v>80</v>
      </c>
      <c r="C1812" s="3" t="s">
        <v>159</v>
      </c>
      <c r="D1812" s="208"/>
      <c r="E1812" s="50">
        <v>14.282662679756921</v>
      </c>
      <c r="F1812" s="50">
        <v>19.947710222254432</v>
      </c>
      <c r="G1812" s="50">
        <v>25.083343375271021</v>
      </c>
      <c r="H1812" s="50">
        <v>17.317457060741749</v>
      </c>
      <c r="I1812" s="50">
        <v>18.061004310025027</v>
      </c>
      <c r="J1812" s="50">
        <v>20.143938155066838</v>
      </c>
      <c r="K1812" s="50">
        <v>27.703002963812743</v>
      </c>
      <c r="L1812" s="50">
        <v>15.24856156440557</v>
      </c>
      <c r="M1812" s="50">
        <v>18.000530288628266</v>
      </c>
      <c r="N1812" s="50">
        <v>21.104315019161906</v>
      </c>
      <c r="O1812" s="306">
        <v>21.520773765752253</v>
      </c>
      <c r="P1812" s="50">
        <v>22.271513606636013</v>
      </c>
      <c r="Q1812" s="50">
        <v>23.162047820124499</v>
      </c>
      <c r="R1812" s="50">
        <v>24.109622510659772</v>
      </c>
      <c r="S1812" s="50">
        <v>25.062873876949677</v>
      </c>
      <c r="T1812" s="50">
        <v>25.952588106604818</v>
      </c>
      <c r="U1812" s="306">
        <v>21.662491173674713</v>
      </c>
      <c r="V1812" s="50">
        <v>22.277756856182258</v>
      </c>
      <c r="W1812" s="50">
        <v>23.023422846880276</v>
      </c>
      <c r="X1812" s="50">
        <v>23.815217711577805</v>
      </c>
      <c r="Y1812" s="50">
        <v>24.601762617515469</v>
      </c>
      <c r="Z1812" s="50">
        <v>25.315542511117421</v>
      </c>
    </row>
    <row r="1813" spans="1:26" x14ac:dyDescent="0.25">
      <c r="A1813" t="str">
        <f t="shared" si="37"/>
        <v>80. Beveiligings- en opsporingsdiensten</v>
      </c>
      <c r="B1813">
        <v>80</v>
      </c>
      <c r="C1813" s="3" t="s">
        <v>160</v>
      </c>
      <c r="D1813" s="208"/>
      <c r="E1813" s="50">
        <v>264.30244778122938</v>
      </c>
      <c r="F1813" s="50">
        <v>310.17311325124643</v>
      </c>
      <c r="G1813" s="50">
        <v>407.06364830946518</v>
      </c>
      <c r="H1813" s="50">
        <v>421.80810497688589</v>
      </c>
      <c r="I1813" s="50">
        <v>396.67098972934247</v>
      </c>
      <c r="J1813" s="50">
        <v>433.9084561625649</v>
      </c>
      <c r="K1813" s="50">
        <v>432.67990145717926</v>
      </c>
      <c r="L1813" s="50">
        <v>424.27412942704836</v>
      </c>
      <c r="M1813" s="50">
        <v>384.85781973088547</v>
      </c>
      <c r="N1813" s="50">
        <v>420.75586557628725</v>
      </c>
      <c r="O1813" s="306">
        <v>424.69713270053546</v>
      </c>
      <c r="P1813" s="50">
        <v>439.51244841816884</v>
      </c>
      <c r="Q1813" s="50">
        <v>457.08650644958419</v>
      </c>
      <c r="R1813" s="50">
        <v>475.78621764353545</v>
      </c>
      <c r="S1813" s="50">
        <v>494.59795398781341</v>
      </c>
      <c r="T1813" s="50">
        <v>512.15583022266924</v>
      </c>
      <c r="U1813" s="306">
        <v>429.01968860193341</v>
      </c>
      <c r="V1813" s="50">
        <v>441.20485647577499</v>
      </c>
      <c r="W1813" s="50">
        <v>455.97256664195766</v>
      </c>
      <c r="X1813" s="50">
        <v>471.65384648949242</v>
      </c>
      <c r="Y1813" s="50">
        <v>487.23115234556559</v>
      </c>
      <c r="Z1813" s="50">
        <v>501.36736711552567</v>
      </c>
    </row>
    <row r="1814" spans="1:26" x14ac:dyDescent="0.25">
      <c r="A1814" t="str">
        <f t="shared" si="37"/>
        <v>80. Beveiligings- en opsporingsdiensten</v>
      </c>
      <c r="B1814">
        <v>80</v>
      </c>
      <c r="C1814" s="3" t="s">
        <v>161</v>
      </c>
      <c r="D1814" s="208"/>
      <c r="E1814" s="50">
        <v>192.40018797712492</v>
      </c>
      <c r="F1814" s="50">
        <v>220.13027552611908</v>
      </c>
      <c r="G1814" s="50">
        <v>290.08102678127239</v>
      </c>
      <c r="H1814" s="50">
        <v>306.08863998762939</v>
      </c>
      <c r="I1814" s="50">
        <v>297.21258177723888</v>
      </c>
      <c r="J1814" s="50">
        <v>349.08839914228929</v>
      </c>
      <c r="K1814" s="50">
        <v>354.50244127051792</v>
      </c>
      <c r="L1814" s="50">
        <v>389.05021758161075</v>
      </c>
      <c r="M1814" s="50">
        <v>338.80967894087405</v>
      </c>
      <c r="N1814" s="50">
        <v>347.6134137740309</v>
      </c>
      <c r="O1814" s="306">
        <v>335.11029849776565</v>
      </c>
      <c r="P1814" s="50">
        <v>346.80042892295847</v>
      </c>
      <c r="Q1814" s="50">
        <v>360.66736462670718</v>
      </c>
      <c r="R1814" s="50">
        <v>375.42250497856276</v>
      </c>
      <c r="S1814" s="50">
        <v>390.26603957345554</v>
      </c>
      <c r="T1814" s="50">
        <v>404.12020691533445</v>
      </c>
      <c r="U1814" s="306">
        <v>339.93253948191244</v>
      </c>
      <c r="V1814" s="50">
        <v>349.58742285769995</v>
      </c>
      <c r="W1814" s="50">
        <v>361.28857633035841</v>
      </c>
      <c r="X1814" s="50">
        <v>373.7135941617546</v>
      </c>
      <c r="Y1814" s="50">
        <v>386.05622849445206</v>
      </c>
      <c r="Z1814" s="50">
        <v>397.25701837212341</v>
      </c>
    </row>
    <row r="1815" spans="1:26" x14ac:dyDescent="0.25">
      <c r="A1815" t="str">
        <f t="shared" si="37"/>
        <v>80. Beveiligings- en opsporingsdiensten</v>
      </c>
      <c r="B1815">
        <v>80</v>
      </c>
      <c r="C1815" s="3" t="s">
        <v>162</v>
      </c>
      <c r="D1815" s="208"/>
      <c r="E1815" s="50">
        <v>171.6988619603367</v>
      </c>
      <c r="F1815" s="50">
        <v>184.16967399137542</v>
      </c>
      <c r="G1815" s="50">
        <v>222.03042167869532</v>
      </c>
      <c r="H1815" s="50">
        <v>219.27844812100466</v>
      </c>
      <c r="I1815" s="50">
        <v>185.87786685942302</v>
      </c>
      <c r="J1815" s="50">
        <v>213.12861898929907</v>
      </c>
      <c r="K1815" s="50">
        <v>220.99754652472296</v>
      </c>
      <c r="L1815" s="50">
        <v>246.00674834601938</v>
      </c>
      <c r="M1815" s="50">
        <v>223.23487719259634</v>
      </c>
      <c r="N1815" s="50">
        <v>239.46512531203621</v>
      </c>
      <c r="O1815" s="306">
        <v>251.20303387475047</v>
      </c>
      <c r="P1815" s="50">
        <v>258.75055684465633</v>
      </c>
      <c r="Q1815" s="50">
        <v>265.26845254636635</v>
      </c>
      <c r="R1815" s="50">
        <v>270.374779608891</v>
      </c>
      <c r="S1815" s="50">
        <v>277.26651391965896</v>
      </c>
      <c r="T1815" s="50">
        <v>282.76555194521785</v>
      </c>
      <c r="U1815" s="306">
        <v>255.36970770813062</v>
      </c>
      <c r="V1815" s="50">
        <v>261.39483493715858</v>
      </c>
      <c r="W1815" s="50">
        <v>266.30083135580992</v>
      </c>
      <c r="X1815" s="50">
        <v>269.72692815371329</v>
      </c>
      <c r="Y1815" s="50">
        <v>274.86963108104385</v>
      </c>
      <c r="Z1815" s="50">
        <v>278.56531957585804</v>
      </c>
    </row>
    <row r="1816" spans="1:26" x14ac:dyDescent="0.25">
      <c r="A1816" t="str">
        <f t="shared" si="37"/>
        <v>80. Beveiligings- en opsporingsdiensten</v>
      </c>
      <c r="B1816">
        <v>80</v>
      </c>
      <c r="C1816" s="3" t="s">
        <v>163</v>
      </c>
      <c r="D1816" s="208"/>
      <c r="E1816" s="50">
        <v>130.29952821226351</v>
      </c>
      <c r="F1816" s="50">
        <v>140.05727698056455</v>
      </c>
      <c r="G1816" s="50">
        <v>178.30650002067205</v>
      </c>
      <c r="H1816" s="50">
        <v>181.94405204237077</v>
      </c>
      <c r="I1816" s="50">
        <v>155.95419256589165</v>
      </c>
      <c r="J1816" s="50">
        <v>179.61240526419937</v>
      </c>
      <c r="K1816" s="50">
        <v>180.13519247045281</v>
      </c>
      <c r="L1816" s="50">
        <v>187.73827736790759</v>
      </c>
      <c r="M1816" s="50">
        <v>157.64400506255078</v>
      </c>
      <c r="N1816" s="50">
        <v>157.26401852835812</v>
      </c>
      <c r="O1816" s="306">
        <v>154.48926725349102</v>
      </c>
      <c r="P1816" s="50">
        <v>158.61154374135751</v>
      </c>
      <c r="Q1816" s="50">
        <v>166.54664642507154</v>
      </c>
      <c r="R1816" s="50">
        <v>178.40096201781392</v>
      </c>
      <c r="S1816" s="50">
        <v>192.68726040808539</v>
      </c>
      <c r="T1816" s="50">
        <v>207.15359018250058</v>
      </c>
      <c r="U1816" s="306">
        <v>157.5250777758238</v>
      </c>
      <c r="V1816" s="50">
        <v>160.71536207660873</v>
      </c>
      <c r="W1816" s="50">
        <v>167.69870184746566</v>
      </c>
      <c r="X1816" s="50">
        <v>178.50986029794649</v>
      </c>
      <c r="Y1816" s="50">
        <v>191.59723166872189</v>
      </c>
      <c r="Z1816" s="50">
        <v>204.69154393682467</v>
      </c>
    </row>
    <row r="1817" spans="1:26" x14ac:dyDescent="0.25">
      <c r="A1817" t="str">
        <f t="shared" si="37"/>
        <v>80. Beveiligings- en opsporingsdiensten</v>
      </c>
      <c r="B1817">
        <v>80</v>
      </c>
      <c r="C1817" s="3" t="s">
        <v>164</v>
      </c>
      <c r="D1817" s="208"/>
      <c r="E1817" s="50">
        <v>110.16133775444526</v>
      </c>
      <c r="F1817" s="50">
        <v>114.23801707171823</v>
      </c>
      <c r="G1817" s="50">
        <v>140.05456537587642</v>
      </c>
      <c r="H1817" s="50">
        <v>140.90613822070787</v>
      </c>
      <c r="I1817" s="50">
        <v>123.68649806361627</v>
      </c>
      <c r="J1817" s="50">
        <v>141.32853667796738</v>
      </c>
      <c r="K1817" s="50">
        <v>148.63886467404106</v>
      </c>
      <c r="L1817" s="50">
        <v>168.7974109556767</v>
      </c>
      <c r="M1817" s="50">
        <v>141.95431822711316</v>
      </c>
      <c r="N1817" s="50">
        <v>146.83280059081466</v>
      </c>
      <c r="O1817" s="306">
        <v>139.95539901472182</v>
      </c>
      <c r="P1817" s="50">
        <v>140.00605261738113</v>
      </c>
      <c r="Q1817" s="50">
        <v>136.00381420813258</v>
      </c>
      <c r="R1817" s="50">
        <v>133.28663388612156</v>
      </c>
      <c r="S1817" s="50">
        <v>129.76174969495133</v>
      </c>
      <c r="T1817" s="50">
        <v>131.22380203605323</v>
      </c>
      <c r="U1817" s="306">
        <v>143.1186307552008</v>
      </c>
      <c r="V1817" s="50">
        <v>142.27367068687803</v>
      </c>
      <c r="W1817" s="50">
        <v>137.34094245605419</v>
      </c>
      <c r="X1817" s="50">
        <v>133.75398951621173</v>
      </c>
      <c r="Y1817" s="50">
        <v>129.40112350935854</v>
      </c>
      <c r="Z1817" s="50">
        <v>130.03946691029509</v>
      </c>
    </row>
    <row r="1818" spans="1:26" x14ac:dyDescent="0.25">
      <c r="A1818" t="str">
        <f t="shared" si="37"/>
        <v>80. Beveiligings- en opsporingsdiensten</v>
      </c>
      <c r="B1818">
        <v>80</v>
      </c>
      <c r="C1818" s="3" t="s">
        <v>165</v>
      </c>
      <c r="D1818" s="208"/>
      <c r="E1818" s="50">
        <v>85.937510558383295</v>
      </c>
      <c r="F1818" s="50">
        <v>92.523181218207043</v>
      </c>
      <c r="G1818" s="50">
        <v>123.76248836414123</v>
      </c>
      <c r="H1818" s="50">
        <v>121.60043736945141</v>
      </c>
      <c r="I1818" s="50">
        <v>103.86605340529505</v>
      </c>
      <c r="J1818" s="50">
        <v>122.50690995785494</v>
      </c>
      <c r="K1818" s="50">
        <v>123.93661922280006</v>
      </c>
      <c r="L1818" s="50">
        <v>133.63450607732577</v>
      </c>
      <c r="M1818" s="50">
        <v>108.93061321824557</v>
      </c>
      <c r="N1818" s="50">
        <v>110.38871252879819</v>
      </c>
      <c r="O1818" s="306">
        <v>104.42889929843028</v>
      </c>
      <c r="P1818" s="50">
        <v>106.53013924887078</v>
      </c>
      <c r="Q1818" s="50">
        <v>111.76955714567981</v>
      </c>
      <c r="R1818" s="50">
        <v>115.56004234192723</v>
      </c>
      <c r="S1818" s="50">
        <v>116.29815225894448</v>
      </c>
      <c r="T1818" s="50">
        <v>114.60326528603002</v>
      </c>
      <c r="U1818" s="306">
        <v>107.2449082194609</v>
      </c>
      <c r="V1818" s="50">
        <v>108.71755723074202</v>
      </c>
      <c r="W1818" s="50">
        <v>113.35010603891156</v>
      </c>
      <c r="X1818" s="50">
        <v>116.46013855454201</v>
      </c>
      <c r="Y1818" s="50">
        <v>116.46988173148742</v>
      </c>
      <c r="Z1818" s="50">
        <v>114.05360607782269</v>
      </c>
    </row>
    <row r="1819" spans="1:26" x14ac:dyDescent="0.25">
      <c r="A1819" t="str">
        <f t="shared" si="37"/>
        <v>80. Beveiligings- en opsporingsdiensten</v>
      </c>
      <c r="B1819">
        <v>80</v>
      </c>
      <c r="C1819" s="3" t="s">
        <v>166</v>
      </c>
      <c r="D1819" s="206"/>
      <c r="E1819" s="50">
        <v>68.982085864926106</v>
      </c>
      <c r="F1819" s="50">
        <v>75.024201469860614</v>
      </c>
      <c r="G1819" s="50">
        <v>101.56286444680171</v>
      </c>
      <c r="H1819" s="50">
        <v>105.52390314411561</v>
      </c>
      <c r="I1819" s="50">
        <v>84.917528291534097</v>
      </c>
      <c r="J1819" s="50">
        <v>99.821010352799519</v>
      </c>
      <c r="K1819" s="50">
        <v>107.67331494979244</v>
      </c>
      <c r="L1819" s="50">
        <v>125.01441785272355</v>
      </c>
      <c r="M1819" s="50">
        <v>98.60105071443536</v>
      </c>
      <c r="N1819" s="50">
        <v>100.9616840088302</v>
      </c>
      <c r="O1819" s="306">
        <v>97.632511185823134</v>
      </c>
      <c r="P1819" s="50">
        <v>93.874512154840076</v>
      </c>
      <c r="Q1819" s="50">
        <v>90.159763174404077</v>
      </c>
      <c r="R1819" s="50">
        <v>87.463306622717852</v>
      </c>
      <c r="S1819" s="50">
        <v>86.433554489700882</v>
      </c>
      <c r="T1819" s="50">
        <v>85.037631229984569</v>
      </c>
      <c r="U1819" s="306">
        <v>100.82711114556501</v>
      </c>
      <c r="V1819" s="50">
        <v>96.338918576979751</v>
      </c>
      <c r="W1819" s="50">
        <v>91.947102018035906</v>
      </c>
      <c r="X1819" s="50">
        <v>88.638497388549965</v>
      </c>
      <c r="Y1819" s="50">
        <v>87.046251942847519</v>
      </c>
      <c r="Z1819" s="50">
        <v>85.104018304684246</v>
      </c>
    </row>
    <row r="1820" spans="1:26" x14ac:dyDescent="0.25">
      <c r="A1820" t="str">
        <f t="shared" si="37"/>
        <v>80. Beveiligings- en opsporingsdiensten</v>
      </c>
      <c r="B1820">
        <v>80</v>
      </c>
      <c r="C1820" s="3" t="s">
        <v>167</v>
      </c>
      <c r="D1820" s="206"/>
      <c r="E1820" s="50">
        <v>47.523440307706608</v>
      </c>
      <c r="F1820" s="50">
        <v>53.220660359464148</v>
      </c>
      <c r="G1820" s="50">
        <v>75.776851447864843</v>
      </c>
      <c r="H1820" s="50">
        <v>84.351281952383047</v>
      </c>
      <c r="I1820" s="50">
        <v>72.05602941011793</v>
      </c>
      <c r="J1820" s="50">
        <v>91.303716939440534</v>
      </c>
      <c r="K1820" s="50">
        <v>95.257889675716868</v>
      </c>
      <c r="L1820" s="50">
        <v>110.52622658190431</v>
      </c>
      <c r="M1820" s="50">
        <v>88.793624199333919</v>
      </c>
      <c r="N1820" s="50">
        <v>97.861942109200257</v>
      </c>
      <c r="O1820" s="306">
        <v>89.875435433438582</v>
      </c>
      <c r="P1820" s="50">
        <v>90.181389429090416</v>
      </c>
      <c r="Q1820" s="50">
        <v>92.060767882200622</v>
      </c>
      <c r="R1820" s="50">
        <v>90.48685456682162</v>
      </c>
      <c r="S1820" s="50">
        <v>89.18680079283655</v>
      </c>
      <c r="T1820" s="50">
        <v>90.444890031422034</v>
      </c>
      <c r="U1820" s="306">
        <v>92.969287178903485</v>
      </c>
      <c r="V1820" s="50">
        <v>92.701470953812901</v>
      </c>
      <c r="W1820" s="50">
        <v>94.04062478815392</v>
      </c>
      <c r="X1820" s="50">
        <v>91.85390288122214</v>
      </c>
      <c r="Y1820" s="50">
        <v>89.967140601717873</v>
      </c>
      <c r="Z1820" s="50">
        <v>90.664772596740619</v>
      </c>
    </row>
    <row r="1821" spans="1:26" x14ac:dyDescent="0.25">
      <c r="A1821" t="str">
        <f t="shared" si="37"/>
        <v>80. Beveiligings- en opsporingsdiensten</v>
      </c>
      <c r="B1821">
        <v>80</v>
      </c>
      <c r="C1821" s="3" t="s">
        <v>168</v>
      </c>
      <c r="D1821" s="206"/>
      <c r="E1821" s="50">
        <v>61.978963303181693</v>
      </c>
      <c r="F1821" s="50">
        <v>71.431336544054162</v>
      </c>
      <c r="G1821" s="50">
        <v>86.236697298435843</v>
      </c>
      <c r="H1821" s="50">
        <v>93.507119595637604</v>
      </c>
      <c r="I1821" s="50">
        <v>83.879693445381378</v>
      </c>
      <c r="J1821" s="50">
        <v>93.5506090536622</v>
      </c>
      <c r="K1821" s="50">
        <v>104.88902586749406</v>
      </c>
      <c r="L1821" s="50">
        <v>112.8931925246701</v>
      </c>
      <c r="M1821" s="50">
        <v>111.60889552855821</v>
      </c>
      <c r="N1821" s="50">
        <v>119.0780753825851</v>
      </c>
      <c r="O1821" s="306">
        <v>127.78317436098405</v>
      </c>
      <c r="P1821" s="50">
        <v>135.61865603200576</v>
      </c>
      <c r="Q1821" s="50">
        <v>133.0195755201305</v>
      </c>
      <c r="R1821" s="50">
        <v>134.35727485208076</v>
      </c>
      <c r="S1821" s="50">
        <v>135.84553223470289</v>
      </c>
      <c r="T1821" s="50">
        <v>130.9923037009267</v>
      </c>
      <c r="U1821" s="306">
        <v>129.56783659527525</v>
      </c>
      <c r="V1821" s="50">
        <v>136.6514299583186</v>
      </c>
      <c r="W1821" s="50">
        <v>133.19303393104309</v>
      </c>
      <c r="X1821" s="50">
        <v>133.68982354866128</v>
      </c>
      <c r="Y1821" s="50">
        <v>134.32403610466716</v>
      </c>
      <c r="Z1821" s="50">
        <v>128.71387425582836</v>
      </c>
    </row>
    <row r="1822" spans="1:26" x14ac:dyDescent="0.25">
      <c r="A1822" t="str">
        <f t="shared" si="37"/>
        <v>80. Beveiligings- en opsporingsdiensten</v>
      </c>
      <c r="B1822">
        <v>80</v>
      </c>
      <c r="C1822" s="3" t="s">
        <v>169</v>
      </c>
      <c r="D1822" s="206"/>
      <c r="E1822" s="50">
        <v>9.2788884344856566</v>
      </c>
      <c r="F1822" s="50">
        <v>9.6407971705345439</v>
      </c>
      <c r="G1822" s="50">
        <v>11.312071014275967</v>
      </c>
      <c r="H1822" s="50">
        <v>11.971153985678933</v>
      </c>
      <c r="I1822" s="50">
        <v>15.531436858288428</v>
      </c>
      <c r="J1822" s="50">
        <v>17.853857057523019</v>
      </c>
      <c r="K1822" s="50">
        <v>18.083759395770148</v>
      </c>
      <c r="L1822" s="50">
        <v>20.405437577433251</v>
      </c>
      <c r="M1822" s="50">
        <v>18.299680245448645</v>
      </c>
      <c r="N1822" s="50">
        <v>22.273330332119286</v>
      </c>
      <c r="O1822" s="306">
        <v>23.24244843484556</v>
      </c>
      <c r="P1822" s="50">
        <v>30.526081316410146</v>
      </c>
      <c r="Q1822" s="50">
        <v>37.308724146600966</v>
      </c>
      <c r="R1822" s="50">
        <v>42.28392649980082</v>
      </c>
      <c r="S1822" s="50">
        <v>44.856200865143464</v>
      </c>
      <c r="T1822" s="50">
        <v>49.691960491117243</v>
      </c>
      <c r="U1822" s="306">
        <v>23.531609073417979</v>
      </c>
      <c r="V1822" s="50">
        <v>30.7122769324411</v>
      </c>
      <c r="W1822" s="50">
        <v>37.301179565889839</v>
      </c>
      <c r="X1822" s="50">
        <v>42.01058090178654</v>
      </c>
      <c r="Y1822" s="50">
        <v>44.287082885406782</v>
      </c>
      <c r="Z1822" s="50">
        <v>48.754188033855698</v>
      </c>
    </row>
    <row r="1823" spans="1:26" x14ac:dyDescent="0.25">
      <c r="A1823" t="str">
        <f t="shared" si="37"/>
        <v>80. Beveiligings- en opsporingsdiensten</v>
      </c>
      <c r="B1823">
        <v>80</v>
      </c>
      <c r="C1823" s="3" t="s">
        <v>26</v>
      </c>
      <c r="D1823" s="208"/>
      <c r="E1823" s="50">
        <v>118.78129204537396</v>
      </c>
      <c r="F1823" s="50">
        <v>134.29279407405286</v>
      </c>
      <c r="G1823" s="50">
        <v>173.32561976057664</v>
      </c>
      <c r="H1823" s="50">
        <v>189.82955553369959</v>
      </c>
      <c r="I1823" s="50">
        <v>171.46715971378774</v>
      </c>
      <c r="J1823" s="50">
        <v>202.70818305062576</v>
      </c>
      <c r="K1823" s="50">
        <v>218.23067493898108</v>
      </c>
      <c r="L1823" s="50">
        <v>243.82485668400767</v>
      </c>
      <c r="M1823" s="50">
        <v>218.70219997334078</v>
      </c>
      <c r="N1823" s="50">
        <v>239.21334782390463</v>
      </c>
      <c r="O1823" s="306">
        <v>240.90105822926819</v>
      </c>
      <c r="P1823" s="50">
        <v>256.32612677750632</v>
      </c>
      <c r="Q1823" s="50">
        <v>262.38906754893208</v>
      </c>
      <c r="R1823" s="50">
        <v>267.12805591870318</v>
      </c>
      <c r="S1823" s="50">
        <v>269.88853389268291</v>
      </c>
      <c r="T1823" s="50">
        <v>271.129154223466</v>
      </c>
      <c r="U1823" s="306">
        <v>246.06873284759669</v>
      </c>
      <c r="V1823" s="50">
        <v>260.06517784457259</v>
      </c>
      <c r="W1823" s="50">
        <v>264.53483828508683</v>
      </c>
      <c r="X1823" s="50">
        <v>267.55430733166997</v>
      </c>
      <c r="Y1823" s="50">
        <v>268.57825959179183</v>
      </c>
      <c r="Z1823" s="50">
        <v>268.13283488642469</v>
      </c>
    </row>
    <row r="1824" spans="1:26" x14ac:dyDescent="0.25">
      <c r="A1824" t="str">
        <f t="shared" si="37"/>
        <v>80. Beveiligings- en opsporingsdiensten</v>
      </c>
      <c r="B1824">
        <v>80</v>
      </c>
      <c r="C1824" s="3" t="s">
        <v>19</v>
      </c>
      <c r="D1824" s="208"/>
      <c r="E1824" s="50">
        <v>1156.84591483384</v>
      </c>
      <c r="F1824" s="50">
        <v>1290.5562438053987</v>
      </c>
      <c r="G1824" s="50">
        <v>1661.270478112772</v>
      </c>
      <c r="H1824" s="50">
        <v>1704.2967364566066</v>
      </c>
      <c r="I1824" s="50">
        <v>1537.7138747161541</v>
      </c>
      <c r="J1824" s="50">
        <v>1762.2464577526671</v>
      </c>
      <c r="K1824" s="50">
        <v>1814.4975584723002</v>
      </c>
      <c r="L1824" s="50">
        <v>1933.5891258567251</v>
      </c>
      <c r="M1824" s="50">
        <v>1690.7350933486696</v>
      </c>
      <c r="N1824" s="50">
        <v>1783.599283162222</v>
      </c>
      <c r="O1824" s="306">
        <v>1769.9383738205383</v>
      </c>
      <c r="P1824" s="50">
        <v>1822.6833223323752</v>
      </c>
      <c r="Q1824" s="50">
        <v>1873.0532199450024</v>
      </c>
      <c r="R1824" s="50">
        <v>1927.532125528933</v>
      </c>
      <c r="S1824" s="50">
        <v>1982.2626321022424</v>
      </c>
      <c r="T1824" s="50">
        <v>2034.1416201478607</v>
      </c>
      <c r="U1824" s="306">
        <v>1800.7688877092985</v>
      </c>
      <c r="V1824" s="50">
        <v>1842.5755575425967</v>
      </c>
      <c r="W1824" s="50">
        <v>1881.4570878205602</v>
      </c>
      <c r="X1824" s="50">
        <v>1923.8263796054584</v>
      </c>
      <c r="Y1824" s="50">
        <v>1965.851522982784</v>
      </c>
      <c r="Z1824" s="50">
        <v>2004.5267176906757</v>
      </c>
    </row>
    <row r="1825" spans="1:26" x14ac:dyDescent="0.25">
      <c r="A1825" t="str">
        <f t="shared" si="37"/>
        <v>80. Beveiligings- en opsporingsdiensten</v>
      </c>
      <c r="B1825">
        <v>80</v>
      </c>
      <c r="C1825" s="3" t="s">
        <v>20</v>
      </c>
      <c r="D1825" s="208"/>
      <c r="E1825" s="207">
        <v>0.1026768479036681</v>
      </c>
      <c r="F1825" s="207">
        <v>0.10405807164054347</v>
      </c>
      <c r="G1825" s="207">
        <v>0.10433317273986421</v>
      </c>
      <c r="H1825" s="207">
        <v>0.11138292497606556</v>
      </c>
      <c r="I1825" s="207">
        <v>0.11150784455621744</v>
      </c>
      <c r="J1825" s="207">
        <v>0.11502828231479756</v>
      </c>
      <c r="K1825" s="207">
        <v>0.12027058064642338</v>
      </c>
      <c r="L1825" s="207">
        <v>0.12609962138464911</v>
      </c>
      <c r="M1825" s="207">
        <v>0.12935332142433931</v>
      </c>
      <c r="N1825" s="207">
        <v>0.1341183247168572</v>
      </c>
      <c r="O1825" s="307">
        <v>0.13610703163029686</v>
      </c>
      <c r="P1825" s="207">
        <v>0.14063119118767248</v>
      </c>
      <c r="Q1825" s="207">
        <v>0.14008628519195865</v>
      </c>
      <c r="R1825" s="207">
        <v>0.13858552725568749</v>
      </c>
      <c r="S1825" s="207">
        <v>0.13615175382005709</v>
      </c>
      <c r="T1825" s="207">
        <v>0.13328922211608735</v>
      </c>
      <c r="U1825" s="307">
        <v>0.13664648169294671</v>
      </c>
      <c r="V1825" s="207">
        <v>0.14114220542001324</v>
      </c>
      <c r="W1825" s="207">
        <v>0.1406010479843143</v>
      </c>
      <c r="X1825" s="207">
        <v>0.13907404023981648</v>
      </c>
      <c r="Y1825" s="207">
        <v>0.13662184374142275</v>
      </c>
      <c r="Z1825" s="207">
        <v>0.1337636622750174</v>
      </c>
    </row>
    <row r="1826" spans="1:26" x14ac:dyDescent="0.25">
      <c r="A1826" t="str">
        <f t="shared" si="37"/>
        <v>80. Beveiligings- en opsporingsdiensten</v>
      </c>
      <c r="B1826">
        <v>80</v>
      </c>
      <c r="C1826" s="3" t="s">
        <v>29</v>
      </c>
      <c r="D1826" s="208"/>
      <c r="E1826" s="50">
        <v>1156.84591483384</v>
      </c>
      <c r="F1826" s="50">
        <v>1290.5562438053987</v>
      </c>
      <c r="G1826" s="50">
        <v>1661.270478112772</v>
      </c>
      <c r="H1826" s="50">
        <v>1704.2967364566066</v>
      </c>
      <c r="I1826" s="50">
        <v>1537.7138747161541</v>
      </c>
      <c r="J1826" s="50">
        <v>1762.2464577526671</v>
      </c>
      <c r="K1826" s="50">
        <v>1814.4975584723002</v>
      </c>
      <c r="L1826" s="50">
        <v>1717.5891258567251</v>
      </c>
      <c r="M1826" s="50">
        <v>1690.7350933486696</v>
      </c>
      <c r="N1826" s="50">
        <v>1783.599283162222</v>
      </c>
      <c r="O1826" s="306">
        <v>1769.9383738205383</v>
      </c>
      <c r="P1826" s="50">
        <v>1822.6833223323752</v>
      </c>
      <c r="Q1826" s="50">
        <v>1873.0532199450024</v>
      </c>
      <c r="R1826" s="50">
        <v>1927.532125528933</v>
      </c>
      <c r="S1826" s="50">
        <v>1982.2626321022424</v>
      </c>
      <c r="T1826" s="50">
        <v>2034.1416201478607</v>
      </c>
      <c r="U1826" s="306">
        <v>1800.7688877092985</v>
      </c>
      <c r="V1826" s="50">
        <v>1842.5755575425967</v>
      </c>
      <c r="W1826" s="50">
        <v>1881.4570878205602</v>
      </c>
      <c r="X1826" s="50">
        <v>1923.8263796054584</v>
      </c>
      <c r="Y1826" s="50">
        <v>1965.851522982784</v>
      </c>
      <c r="Z1826" s="50">
        <v>2004.5267176906757</v>
      </c>
    </row>
    <row r="1827" spans="1:26" x14ac:dyDescent="0.25">
      <c r="A1827" t="str">
        <f t="shared" si="37"/>
        <v>81. Diensten in verband met gebouwen; landschapsverzorging</v>
      </c>
      <c r="B1827">
        <v>81</v>
      </c>
      <c r="C1827" s="3" t="s">
        <v>25</v>
      </c>
      <c r="D1827" s="50">
        <v>69508</v>
      </c>
      <c r="E1827" s="50">
        <v>73740</v>
      </c>
      <c r="F1827" s="50">
        <v>81420</v>
      </c>
      <c r="G1827" s="50">
        <v>87108</v>
      </c>
      <c r="H1827" s="50">
        <v>88533</v>
      </c>
      <c r="I1827" s="50">
        <v>94413</v>
      </c>
      <c r="J1827" s="50">
        <v>96896</v>
      </c>
      <c r="K1827" s="50">
        <v>101531</v>
      </c>
      <c r="L1827" s="50">
        <v>102403</v>
      </c>
      <c r="M1827" s="50">
        <v>107505</v>
      </c>
      <c r="N1827" s="50">
        <v>110014.70500654521</v>
      </c>
      <c r="O1827" s="306">
        <v>115184.0469370373</v>
      </c>
      <c r="P1827" s="50">
        <v>120596.28454218265</v>
      </c>
      <c r="Q1827" s="50">
        <v>126262.83093985164</v>
      </c>
      <c r="R1827" s="50">
        <v>132195.63552448578</v>
      </c>
      <c r="S1827" s="50">
        <v>138407.20916551974</v>
      </c>
      <c r="T1827" s="50">
        <v>144910.65058981976</v>
      </c>
      <c r="U1827" s="306">
        <v>114166.1510747143</v>
      </c>
      <c r="V1827" s="50">
        <v>118474.25351401028</v>
      </c>
      <c r="W1827" s="50">
        <v>122944.92381122871</v>
      </c>
      <c r="X1827" s="50">
        <v>127584.29652533185</v>
      </c>
      <c r="Y1827" s="50">
        <v>132398.73770516057</v>
      </c>
      <c r="Z1827" s="50">
        <v>137394.85362479088</v>
      </c>
    </row>
    <row r="1828" spans="1:26" x14ac:dyDescent="0.25">
      <c r="A1828" t="str">
        <f t="shared" si="37"/>
        <v>81. Diensten in verband met gebouwen; landschapsverzorging</v>
      </c>
      <c r="B1828">
        <v>81</v>
      </c>
      <c r="C1828" s="3" t="s">
        <v>154</v>
      </c>
      <c r="D1828" s="206"/>
      <c r="E1828" s="50">
        <v>4232</v>
      </c>
      <c r="F1828" s="50">
        <v>7680</v>
      </c>
      <c r="G1828" s="50">
        <v>5688</v>
      </c>
      <c r="H1828" s="50">
        <v>1425</v>
      </c>
      <c r="I1828" s="50">
        <v>5880</v>
      </c>
      <c r="J1828" s="50">
        <v>2483</v>
      </c>
      <c r="K1828" s="50">
        <v>4635</v>
      </c>
      <c r="L1828" s="50">
        <v>872</v>
      </c>
      <c r="M1828" s="50">
        <v>5102</v>
      </c>
      <c r="N1828" s="50">
        <v>2509.7050065452058</v>
      </c>
      <c r="O1828" s="306">
        <v>5169.3419304920972</v>
      </c>
      <c r="P1828" s="50">
        <v>5412.2376051453466</v>
      </c>
      <c r="Q1828" s="50">
        <v>5666.5463976689934</v>
      </c>
      <c r="R1828" s="50">
        <v>5932.8045846341411</v>
      </c>
      <c r="S1828" s="50">
        <v>6211.5736410339596</v>
      </c>
      <c r="T1828" s="50">
        <v>6503.441424300021</v>
      </c>
      <c r="U1828" s="306">
        <v>4151.446068169098</v>
      </c>
      <c r="V1828" s="50">
        <v>4308.1024392959807</v>
      </c>
      <c r="W1828" s="50">
        <v>4470.6702972184285</v>
      </c>
      <c r="X1828" s="50">
        <v>4639.3727141031413</v>
      </c>
      <c r="Y1828" s="50">
        <v>4814.4411798287183</v>
      </c>
      <c r="Z1828" s="50">
        <v>4996.1159196303051</v>
      </c>
    </row>
    <row r="1829" spans="1:26" x14ac:dyDescent="0.25">
      <c r="A1829" t="str">
        <f t="shared" si="37"/>
        <v>81. Diensten in verband met gebouwen; landschapsverzorging</v>
      </c>
      <c r="B1829">
        <v>81</v>
      </c>
      <c r="C1829" s="3" t="s">
        <v>155</v>
      </c>
      <c r="D1829" s="206"/>
      <c r="E1829" s="207">
        <v>1.0608850779766359</v>
      </c>
      <c r="F1829" s="207">
        <v>1.1041497152156226</v>
      </c>
      <c r="G1829" s="207">
        <v>1.0698599852616064</v>
      </c>
      <c r="H1829" s="207">
        <v>1.0163590026174405</v>
      </c>
      <c r="I1829" s="207">
        <v>1.0664159127105146</v>
      </c>
      <c r="J1829" s="207">
        <v>1.0262993443699491</v>
      </c>
      <c r="K1829" s="207">
        <v>1.0478347919418758</v>
      </c>
      <c r="L1829" s="207">
        <v>1.0085885099132286</v>
      </c>
      <c r="M1829" s="207">
        <v>1.0498227590988545</v>
      </c>
      <c r="N1829" s="207">
        <v>1.0233450072698498</v>
      </c>
      <c r="O1829" s="307">
        <v>1.0469877361411326</v>
      </c>
      <c r="P1829" s="207">
        <v>1.0469877361411326</v>
      </c>
      <c r="Q1829" s="207">
        <v>1.0469877361411324</v>
      </c>
      <c r="R1829" s="207">
        <v>1.0469877361411322</v>
      </c>
      <c r="S1829" s="207">
        <v>1.0469877361411333</v>
      </c>
      <c r="T1829" s="207">
        <v>1.0469877361411328</v>
      </c>
      <c r="U1829" s="307">
        <v>1.0377353742658504</v>
      </c>
      <c r="V1829" s="207">
        <v>1.0377353742658506</v>
      </c>
      <c r="W1829" s="207">
        <v>1.0377353742658504</v>
      </c>
      <c r="X1829" s="207">
        <v>1.0377353742658502</v>
      </c>
      <c r="Y1829" s="207">
        <v>1.0377353742658511</v>
      </c>
      <c r="Z1829" s="207">
        <v>1.0377353742658497</v>
      </c>
    </row>
    <row r="1830" spans="1:26" x14ac:dyDescent="0.25">
      <c r="A1830" t="str">
        <f t="shared" si="37"/>
        <v>81. Diensten in verband met gebouwen; landschapsverzorging</v>
      </c>
      <c r="B1830">
        <v>81</v>
      </c>
      <c r="C1830" s="3" t="s">
        <v>8</v>
      </c>
      <c r="D1830" s="50">
        <v>403</v>
      </c>
      <c r="E1830" s="50">
        <v>393</v>
      </c>
      <c r="F1830" s="50">
        <v>359</v>
      </c>
      <c r="G1830" s="50">
        <v>408</v>
      </c>
      <c r="H1830" s="50">
        <v>378</v>
      </c>
      <c r="I1830" s="50">
        <v>482</v>
      </c>
      <c r="J1830" s="50">
        <v>510</v>
      </c>
      <c r="K1830" s="50">
        <v>546</v>
      </c>
      <c r="L1830" s="50">
        <v>627</v>
      </c>
      <c r="M1830" s="50">
        <v>697</v>
      </c>
      <c r="N1830" s="50">
        <v>443.60940307554478</v>
      </c>
      <c r="O1830" s="306">
        <v>473.41039274385128</v>
      </c>
      <c r="P1830" s="50">
        <v>523.91919290312148</v>
      </c>
      <c r="Q1830" s="50">
        <v>576.60647803752545</v>
      </c>
      <c r="R1830" s="50">
        <v>629.88689976392595</v>
      </c>
      <c r="S1830" s="50">
        <v>684.4972322650317</v>
      </c>
      <c r="T1830" s="50">
        <v>711.49761820838103</v>
      </c>
      <c r="U1830" s="306">
        <v>469.22680575616494</v>
      </c>
      <c r="V1830" s="50">
        <v>514.70022908664873</v>
      </c>
      <c r="W1830" s="50">
        <v>561.45453878786429</v>
      </c>
      <c r="X1830" s="50">
        <v>607.91475208738996</v>
      </c>
      <c r="Y1830" s="50">
        <v>654.78214654402097</v>
      </c>
      <c r="Z1830" s="50">
        <v>674.59576442613309</v>
      </c>
    </row>
    <row r="1831" spans="1:26" x14ac:dyDescent="0.25">
      <c r="A1831" t="str">
        <f t="shared" si="37"/>
        <v>81. Diensten in verband met gebouwen; landschapsverzorging</v>
      </c>
      <c r="B1831">
        <v>81</v>
      </c>
      <c r="C1831" s="3" t="s">
        <v>9</v>
      </c>
      <c r="D1831" s="50">
        <v>4834</v>
      </c>
      <c r="E1831" s="50">
        <v>4764</v>
      </c>
      <c r="F1831" s="50">
        <v>4782</v>
      </c>
      <c r="G1831" s="50">
        <v>4835</v>
      </c>
      <c r="H1831" s="50">
        <v>4620</v>
      </c>
      <c r="I1831" s="50">
        <v>4694</v>
      </c>
      <c r="J1831" s="50">
        <v>4603</v>
      </c>
      <c r="K1831" s="50">
        <v>4795</v>
      </c>
      <c r="L1831" s="50">
        <v>4856</v>
      </c>
      <c r="M1831" s="50">
        <v>5173</v>
      </c>
      <c r="N1831" s="50">
        <v>4429.2593241496616</v>
      </c>
      <c r="O1831" s="306">
        <v>4726.810075874273</v>
      </c>
      <c r="P1831" s="50">
        <v>5231.1198865005408</v>
      </c>
      <c r="Q1831" s="50">
        <v>5757.1809828789446</v>
      </c>
      <c r="R1831" s="50">
        <v>6289.1643066997367</v>
      </c>
      <c r="S1831" s="50">
        <v>6834.4262482827107</v>
      </c>
      <c r="T1831" s="50">
        <v>7104.014111763714</v>
      </c>
      <c r="U1831" s="306">
        <v>4685.0386626780446</v>
      </c>
      <c r="V1831" s="50">
        <v>5139.0722852549079</v>
      </c>
      <c r="W1831" s="50">
        <v>5605.8950368750402</v>
      </c>
      <c r="X1831" s="50">
        <v>6069.7813556324945</v>
      </c>
      <c r="Y1831" s="50">
        <v>6537.7332125057401</v>
      </c>
      <c r="Z1831" s="50">
        <v>6735.5641221777305</v>
      </c>
    </row>
    <row r="1832" spans="1:26" x14ac:dyDescent="0.25">
      <c r="A1832" t="str">
        <f t="shared" si="37"/>
        <v>81. Diensten in verband met gebouwen; landschapsverzorging</v>
      </c>
      <c r="B1832">
        <v>81</v>
      </c>
      <c r="C1832" s="3" t="s">
        <v>10</v>
      </c>
      <c r="D1832" s="50">
        <v>7984</v>
      </c>
      <c r="E1832" s="50">
        <v>8333</v>
      </c>
      <c r="F1832" s="50">
        <v>9059</v>
      </c>
      <c r="G1832" s="50">
        <v>9530</v>
      </c>
      <c r="H1832" s="50">
        <v>9379</v>
      </c>
      <c r="I1832" s="50">
        <v>9723</v>
      </c>
      <c r="J1832" s="50">
        <v>9322</v>
      </c>
      <c r="K1832" s="50">
        <v>9366</v>
      </c>
      <c r="L1832" s="50">
        <v>8884</v>
      </c>
      <c r="M1832" s="50">
        <v>8892</v>
      </c>
      <c r="N1832" s="50">
        <v>8356.075351873973</v>
      </c>
      <c r="O1832" s="306">
        <v>8917.4234962152223</v>
      </c>
      <c r="P1832" s="50">
        <v>9868.8355653406652</v>
      </c>
      <c r="Q1832" s="50">
        <v>10861.282798461587</v>
      </c>
      <c r="R1832" s="50">
        <v>11864.902684872355</v>
      </c>
      <c r="S1832" s="50">
        <v>12893.573516027889</v>
      </c>
      <c r="T1832" s="50">
        <v>13402.16791891498</v>
      </c>
      <c r="U1832" s="306">
        <v>8838.619106885646</v>
      </c>
      <c r="V1832" s="50">
        <v>9695.1819958207961</v>
      </c>
      <c r="W1832" s="50">
        <v>10575.872378350126</v>
      </c>
      <c r="X1832" s="50">
        <v>11451.022996221182</v>
      </c>
      <c r="Y1832" s="50">
        <v>12333.843506585607</v>
      </c>
      <c r="Z1832" s="50">
        <v>12707.063918209684</v>
      </c>
    </row>
    <row r="1833" spans="1:26" x14ac:dyDescent="0.25">
      <c r="A1833" t="str">
        <f t="shared" si="37"/>
        <v>81. Diensten in verband met gebouwen; landschapsverzorging</v>
      </c>
      <c r="B1833">
        <v>81</v>
      </c>
      <c r="C1833" s="3" t="s">
        <v>11</v>
      </c>
      <c r="D1833" s="50">
        <v>9375</v>
      </c>
      <c r="E1833" s="50">
        <v>9930</v>
      </c>
      <c r="F1833" s="50">
        <v>11131</v>
      </c>
      <c r="G1833" s="50">
        <v>11498</v>
      </c>
      <c r="H1833" s="50">
        <v>11611</v>
      </c>
      <c r="I1833" s="50">
        <v>12154</v>
      </c>
      <c r="J1833" s="50">
        <v>12308</v>
      </c>
      <c r="K1833" s="50">
        <v>12605</v>
      </c>
      <c r="L1833" s="50">
        <v>12592</v>
      </c>
      <c r="M1833" s="50">
        <v>12764</v>
      </c>
      <c r="N1833" s="50">
        <v>12779.616118795097</v>
      </c>
      <c r="O1833" s="306">
        <v>12419.842780140951</v>
      </c>
      <c r="P1833" s="50">
        <v>12305.211099920087</v>
      </c>
      <c r="Q1833" s="50">
        <v>12298.030278076531</v>
      </c>
      <c r="R1833" s="50">
        <v>12564.258144498179</v>
      </c>
      <c r="S1833" s="50">
        <v>13233.295916356517</v>
      </c>
      <c r="T1833" s="50">
        <v>14434.689577335403</v>
      </c>
      <c r="U1833" s="306">
        <v>12310.087072533997</v>
      </c>
      <c r="V1833" s="50">
        <v>12088.686686573767</v>
      </c>
      <c r="W1833" s="50">
        <v>11974.865321106019</v>
      </c>
      <c r="X1833" s="50">
        <v>12125.983058128691</v>
      </c>
      <c r="Y1833" s="50">
        <v>12658.818030997023</v>
      </c>
      <c r="Z1833" s="50">
        <v>13686.033797550417</v>
      </c>
    </row>
    <row r="1834" spans="1:26" x14ac:dyDescent="0.25">
      <c r="A1834" t="str">
        <f t="shared" si="37"/>
        <v>81. Diensten in verband met gebouwen; landschapsverzorging</v>
      </c>
      <c r="B1834">
        <v>81</v>
      </c>
      <c r="C1834" s="3" t="s">
        <v>12</v>
      </c>
      <c r="D1834" s="50">
        <v>9547</v>
      </c>
      <c r="E1834" s="50">
        <v>10236</v>
      </c>
      <c r="F1834" s="50">
        <v>11328</v>
      </c>
      <c r="G1834" s="50">
        <v>12262</v>
      </c>
      <c r="H1834" s="50">
        <v>12474</v>
      </c>
      <c r="I1834" s="50">
        <v>13264</v>
      </c>
      <c r="J1834" s="50">
        <v>13454</v>
      </c>
      <c r="K1834" s="50">
        <v>14133</v>
      </c>
      <c r="L1834" s="50">
        <v>14005</v>
      </c>
      <c r="M1834" s="50">
        <v>14663</v>
      </c>
      <c r="N1834" s="50">
        <v>15147.616204110902</v>
      </c>
      <c r="O1834" s="306">
        <v>15750.930327861668</v>
      </c>
      <c r="P1834" s="50">
        <v>16034.189755707739</v>
      </c>
      <c r="Q1834" s="50">
        <v>16441.937730671842</v>
      </c>
      <c r="R1834" s="50">
        <v>16554.414667126417</v>
      </c>
      <c r="S1834" s="50">
        <v>16574.668169635435</v>
      </c>
      <c r="T1834" s="50">
        <v>16108.056054761008</v>
      </c>
      <c r="U1834" s="306">
        <v>15611.737382008396</v>
      </c>
      <c r="V1834" s="50">
        <v>15752.049652450134</v>
      </c>
      <c r="W1834" s="50">
        <v>16009.880077608777</v>
      </c>
      <c r="X1834" s="50">
        <v>15976.952199021358</v>
      </c>
      <c r="Y1834" s="50">
        <v>15855.136136133613</v>
      </c>
      <c r="Z1834" s="50">
        <v>15272.611052505308</v>
      </c>
    </row>
    <row r="1835" spans="1:26" x14ac:dyDescent="0.25">
      <c r="A1835" t="str">
        <f t="shared" si="37"/>
        <v>81. Diensten in verband met gebouwen; landschapsverzorging</v>
      </c>
      <c r="B1835">
        <v>81</v>
      </c>
      <c r="C1835" s="3" t="s">
        <v>13</v>
      </c>
      <c r="D1835" s="50">
        <v>9787</v>
      </c>
      <c r="E1835" s="50">
        <v>10289</v>
      </c>
      <c r="F1835" s="50">
        <v>11231</v>
      </c>
      <c r="G1835" s="50">
        <v>11917</v>
      </c>
      <c r="H1835" s="50">
        <v>12072</v>
      </c>
      <c r="I1835" s="50">
        <v>12918</v>
      </c>
      <c r="J1835" s="50">
        <v>13476</v>
      </c>
      <c r="K1835" s="50">
        <v>14205</v>
      </c>
      <c r="L1835" s="50">
        <v>14607</v>
      </c>
      <c r="M1835" s="50">
        <v>15308</v>
      </c>
      <c r="N1835" s="50">
        <v>16040.883140208682</v>
      </c>
      <c r="O1835" s="306">
        <v>16754.018810875896</v>
      </c>
      <c r="P1835" s="50">
        <v>17574.72497206747</v>
      </c>
      <c r="Q1835" s="50">
        <v>18153.357039166214</v>
      </c>
      <c r="R1835" s="50">
        <v>19017.344270140598</v>
      </c>
      <c r="S1835" s="50">
        <v>19645.872756293895</v>
      </c>
      <c r="T1835" s="50">
        <v>20428.347856505756</v>
      </c>
      <c r="U1835" s="306">
        <v>16605.961446350459</v>
      </c>
      <c r="V1835" s="50">
        <v>17265.477370917055</v>
      </c>
      <c r="W1835" s="50">
        <v>17676.327082841381</v>
      </c>
      <c r="X1835" s="50">
        <v>18353.968199173469</v>
      </c>
      <c r="Y1835" s="50">
        <v>18793.014971777229</v>
      </c>
      <c r="Z1835" s="50">
        <v>19368.830738919474</v>
      </c>
    </row>
    <row r="1836" spans="1:26" x14ac:dyDescent="0.25">
      <c r="A1836" t="str">
        <f t="shared" si="37"/>
        <v>81. Diensten in verband met gebouwen; landschapsverzorging</v>
      </c>
      <c r="B1836">
        <v>81</v>
      </c>
      <c r="C1836" s="3" t="s">
        <v>14</v>
      </c>
      <c r="D1836" s="50">
        <v>10045</v>
      </c>
      <c r="E1836" s="50">
        <v>10350</v>
      </c>
      <c r="F1836" s="50">
        <v>11346</v>
      </c>
      <c r="G1836" s="50">
        <v>12097</v>
      </c>
      <c r="H1836" s="50">
        <v>12202</v>
      </c>
      <c r="I1836" s="50">
        <v>12825</v>
      </c>
      <c r="J1836" s="50">
        <v>13147</v>
      </c>
      <c r="K1836" s="50">
        <v>13759</v>
      </c>
      <c r="L1836" s="50">
        <v>13941</v>
      </c>
      <c r="M1836" s="50">
        <v>14713</v>
      </c>
      <c r="N1836" s="50">
        <v>15790.178504841615</v>
      </c>
      <c r="O1836" s="306">
        <v>16815.047424333618</v>
      </c>
      <c r="P1836" s="50">
        <v>17842.390043802203</v>
      </c>
      <c r="Q1836" s="50">
        <v>18917.955161882044</v>
      </c>
      <c r="R1836" s="50">
        <v>19853.884340674646</v>
      </c>
      <c r="S1836" s="50">
        <v>20804.405447346555</v>
      </c>
      <c r="T1836" s="50">
        <v>21729.314849269489</v>
      </c>
      <c r="U1836" s="306">
        <v>16666.450742300472</v>
      </c>
      <c r="V1836" s="50">
        <v>17528.432566310781</v>
      </c>
      <c r="W1836" s="50">
        <v>18420.833262876953</v>
      </c>
      <c r="X1836" s="50">
        <v>19161.327504122448</v>
      </c>
      <c r="Y1836" s="50">
        <v>19901.253963158804</v>
      </c>
      <c r="Z1836" s="50">
        <v>20602.323024089124</v>
      </c>
    </row>
    <row r="1837" spans="1:26" x14ac:dyDescent="0.25">
      <c r="A1837" t="str">
        <f t="shared" si="37"/>
        <v>81. Diensten in verband met gebouwen; landschapsverzorging</v>
      </c>
      <c r="B1837">
        <v>81</v>
      </c>
      <c r="C1837" s="3" t="s">
        <v>15</v>
      </c>
      <c r="D1837" s="50">
        <v>9082</v>
      </c>
      <c r="E1837" s="50">
        <v>9845</v>
      </c>
      <c r="F1837" s="50">
        <v>10883</v>
      </c>
      <c r="G1837" s="50">
        <v>11648</v>
      </c>
      <c r="H1837" s="50">
        <v>11766</v>
      </c>
      <c r="I1837" s="50">
        <v>12426</v>
      </c>
      <c r="J1837" s="50">
        <v>12645</v>
      </c>
      <c r="K1837" s="50">
        <v>13103</v>
      </c>
      <c r="L1837" s="50">
        <v>13216</v>
      </c>
      <c r="M1837" s="50">
        <v>14037</v>
      </c>
      <c r="N1837" s="50">
        <v>14522.981361904749</v>
      </c>
      <c r="O1837" s="306">
        <v>15196.426194669879</v>
      </c>
      <c r="P1837" s="50">
        <v>15905.134577439614</v>
      </c>
      <c r="Q1837" s="50">
        <v>16815.302208799294</v>
      </c>
      <c r="R1837" s="50">
        <v>17776.291876335777</v>
      </c>
      <c r="S1837" s="50">
        <v>19074.065683692774</v>
      </c>
      <c r="T1837" s="50">
        <v>20306.928792764527</v>
      </c>
      <c r="U1837" s="306">
        <v>15062.133471354591</v>
      </c>
      <c r="V1837" s="50">
        <v>15625.265349223231</v>
      </c>
      <c r="W1837" s="50">
        <v>16373.433365425248</v>
      </c>
      <c r="X1837" s="50">
        <v>17156.207047782511</v>
      </c>
      <c r="Y1837" s="50">
        <v>18246.030930413202</v>
      </c>
      <c r="Z1837" s="50">
        <v>19253.709080007</v>
      </c>
    </row>
    <row r="1838" spans="1:26" x14ac:dyDescent="0.25">
      <c r="A1838" t="str">
        <f t="shared" si="37"/>
        <v>81. Diensten in verband met gebouwen; landschapsverzorging</v>
      </c>
      <c r="B1838">
        <v>81</v>
      </c>
      <c r="C1838" s="3" t="s">
        <v>16</v>
      </c>
      <c r="D1838" s="50">
        <v>5991</v>
      </c>
      <c r="E1838" s="50">
        <v>6635</v>
      </c>
      <c r="F1838" s="50">
        <v>7805</v>
      </c>
      <c r="G1838" s="50">
        <v>8710</v>
      </c>
      <c r="H1838" s="50">
        <v>9353</v>
      </c>
      <c r="I1838" s="50">
        <v>10358</v>
      </c>
      <c r="J1838" s="50">
        <v>11175</v>
      </c>
      <c r="K1838" s="50">
        <v>11924</v>
      </c>
      <c r="L1838" s="50">
        <v>12068</v>
      </c>
      <c r="M1838" s="50">
        <v>12773</v>
      </c>
      <c r="N1838" s="50">
        <v>13068</v>
      </c>
      <c r="O1838" s="306">
        <v>13307.948826807458</v>
      </c>
      <c r="P1838" s="50">
        <v>13713.463183526341</v>
      </c>
      <c r="Q1838" s="50">
        <v>14220.002903989136</v>
      </c>
      <c r="R1838" s="50">
        <v>14868.4872917177</v>
      </c>
      <c r="S1838" s="50">
        <v>15375.443807016234</v>
      </c>
      <c r="T1838" s="50">
        <v>16088.263684950372</v>
      </c>
      <c r="U1838" s="306">
        <v>13190.344814732611</v>
      </c>
      <c r="V1838" s="50">
        <v>13472.158946918924</v>
      </c>
      <c r="W1838" s="50">
        <v>13846.332769611581</v>
      </c>
      <c r="X1838" s="50">
        <v>14349.834500839264</v>
      </c>
      <c r="Y1838" s="50">
        <v>14707.971961714202</v>
      </c>
      <c r="Z1838" s="50">
        <v>15253.845214784262</v>
      </c>
    </row>
    <row r="1839" spans="1:26" x14ac:dyDescent="0.25">
      <c r="A1839" t="str">
        <f t="shared" si="37"/>
        <v>81. Diensten in verband met gebouwen; landschapsverzorging</v>
      </c>
      <c r="B1839">
        <v>81</v>
      </c>
      <c r="C1839" s="3" t="s">
        <v>17</v>
      </c>
      <c r="D1839" s="50">
        <v>2052</v>
      </c>
      <c r="E1839" s="50">
        <v>2464</v>
      </c>
      <c r="F1839" s="50">
        <v>2897</v>
      </c>
      <c r="G1839" s="50">
        <v>3513</v>
      </c>
      <c r="H1839" s="50">
        <v>3878</v>
      </c>
      <c r="I1839" s="50">
        <v>4590</v>
      </c>
      <c r="J1839" s="50">
        <v>5140</v>
      </c>
      <c r="K1839" s="50">
        <v>5906</v>
      </c>
      <c r="L1839" s="50">
        <v>6279</v>
      </c>
      <c r="M1839" s="50">
        <v>6991</v>
      </c>
      <c r="N1839" s="50">
        <v>7721.6292460851591</v>
      </c>
      <c r="O1839" s="306">
        <v>8380.8345194730136</v>
      </c>
      <c r="P1839" s="50">
        <v>8840.8213338335299</v>
      </c>
      <c r="Q1839" s="50">
        <v>9183.9248653738869</v>
      </c>
      <c r="R1839" s="50">
        <v>9407.8246689491134</v>
      </c>
      <c r="S1839" s="50">
        <v>9624.9311575355059</v>
      </c>
      <c r="T1839" s="50">
        <v>9812.6030410059611</v>
      </c>
      <c r="U1839" s="306">
        <v>8306.7720341980475</v>
      </c>
      <c r="V1839" s="50">
        <v>8685.2568630362512</v>
      </c>
      <c r="W1839" s="50">
        <v>8942.5916911313616</v>
      </c>
      <c r="X1839" s="50">
        <v>9079.6544640780739</v>
      </c>
      <c r="Y1839" s="50">
        <v>9207.0979787824072</v>
      </c>
      <c r="Z1839" s="50">
        <v>9303.671973106897</v>
      </c>
    </row>
    <row r="1840" spans="1:26" x14ac:dyDescent="0.25">
      <c r="A1840" t="str">
        <f t="shared" si="37"/>
        <v>81. Diensten in verband met gebouwen; landschapsverzorging</v>
      </c>
      <c r="B1840">
        <v>81</v>
      </c>
      <c r="C1840" s="3" t="s">
        <v>156</v>
      </c>
      <c r="D1840" s="50">
        <v>408</v>
      </c>
      <c r="E1840" s="50">
        <v>501</v>
      </c>
      <c r="F1840" s="50">
        <v>599</v>
      </c>
      <c r="G1840" s="50">
        <v>690</v>
      </c>
      <c r="H1840" s="50">
        <v>800</v>
      </c>
      <c r="I1840" s="50">
        <v>979</v>
      </c>
      <c r="J1840" s="50">
        <v>1116</v>
      </c>
      <c r="K1840" s="50">
        <v>1189</v>
      </c>
      <c r="L1840" s="50">
        <v>1328</v>
      </c>
      <c r="M1840" s="50">
        <v>1494</v>
      </c>
      <c r="N1840" s="50">
        <v>1714.8563514998295</v>
      </c>
      <c r="O1840" s="306">
        <v>2441.3540880414612</v>
      </c>
      <c r="P1840" s="50">
        <v>2756.4749311413507</v>
      </c>
      <c r="Q1840" s="50">
        <v>3037.2504925146545</v>
      </c>
      <c r="R1840" s="50">
        <v>3369.1763737073943</v>
      </c>
      <c r="S1840" s="50">
        <v>3662.0292310671816</v>
      </c>
      <c r="T1840" s="50">
        <v>4784.7670843401602</v>
      </c>
      <c r="U1840" s="306">
        <v>2419.7795359158436</v>
      </c>
      <c r="V1840" s="50">
        <v>2707.9715684178054</v>
      </c>
      <c r="W1840" s="50">
        <v>2957.4382866143415</v>
      </c>
      <c r="X1840" s="50">
        <v>3251.6504482449968</v>
      </c>
      <c r="Y1840" s="50">
        <v>3503.0548665486763</v>
      </c>
      <c r="Z1840" s="50">
        <v>4536.6049390148664</v>
      </c>
    </row>
    <row r="1841" spans="1:26" x14ac:dyDescent="0.25">
      <c r="A1841" t="str">
        <f t="shared" si="37"/>
        <v>81. Diensten in verband met gebouwen; landschapsverzorging</v>
      </c>
      <c r="B1841">
        <v>81</v>
      </c>
      <c r="C1841" s="3" t="s">
        <v>6</v>
      </c>
      <c r="D1841" s="50">
        <v>8451</v>
      </c>
      <c r="E1841" s="50">
        <v>9600</v>
      </c>
      <c r="F1841" s="50">
        <v>11301</v>
      </c>
      <c r="G1841" s="50">
        <v>12913</v>
      </c>
      <c r="H1841" s="50">
        <v>14031</v>
      </c>
      <c r="I1841" s="50">
        <v>15927</v>
      </c>
      <c r="J1841" s="50">
        <v>17431</v>
      </c>
      <c r="K1841" s="50">
        <v>19019</v>
      </c>
      <c r="L1841" s="50">
        <v>19675</v>
      </c>
      <c r="M1841" s="50">
        <v>21258</v>
      </c>
      <c r="N1841" s="50">
        <v>22504.485597584986</v>
      </c>
      <c r="O1841" s="306">
        <v>24130.137434321932</v>
      </c>
      <c r="P1841" s="50">
        <v>25310.75944850122</v>
      </c>
      <c r="Q1841" s="50">
        <v>26441.178261877674</v>
      </c>
      <c r="R1841" s="50">
        <v>27645.488334374204</v>
      </c>
      <c r="S1841" s="50">
        <v>28662.404195618921</v>
      </c>
      <c r="T1841" s="50">
        <v>30685.633810296495</v>
      </c>
      <c r="U1841" s="306">
        <v>23916.896384846503</v>
      </c>
      <c r="V1841" s="50">
        <v>24865.38737837298</v>
      </c>
      <c r="W1841" s="50">
        <v>25746.362747357285</v>
      </c>
      <c r="X1841" s="50">
        <v>26681.139413162335</v>
      </c>
      <c r="Y1841" s="50">
        <v>27418.124807045282</v>
      </c>
      <c r="Z1841" s="50">
        <v>29094.122126906022</v>
      </c>
    </row>
    <row r="1842" spans="1:26" x14ac:dyDescent="0.25">
      <c r="A1842" t="str">
        <f t="shared" si="37"/>
        <v>81. Diensten in verband met gebouwen; landschapsverzorging</v>
      </c>
      <c r="B1842">
        <v>81</v>
      </c>
      <c r="C1842" s="3" t="s">
        <v>157</v>
      </c>
      <c r="D1842" s="207">
        <v>1.0407400437019241</v>
      </c>
      <c r="E1842" s="206"/>
      <c r="F1842" s="206"/>
      <c r="G1842" s="206"/>
      <c r="H1842" s="206"/>
      <c r="I1842" s="206"/>
      <c r="J1842" s="206"/>
      <c r="K1842" s="206"/>
      <c r="L1842" s="206"/>
      <c r="M1842" s="206"/>
      <c r="N1842" s="206"/>
      <c r="O1842" s="308"/>
      <c r="P1842" s="206"/>
      <c r="Q1842" s="206"/>
      <c r="R1842" s="206"/>
      <c r="S1842" s="206"/>
      <c r="T1842" s="206"/>
      <c r="U1842" s="308"/>
      <c r="V1842" s="206"/>
      <c r="W1842" s="206"/>
      <c r="X1842" s="206"/>
      <c r="Y1842" s="206"/>
      <c r="Z1842" s="206"/>
    </row>
    <row r="1843" spans="1:26" x14ac:dyDescent="0.25">
      <c r="A1843" t="str">
        <f t="shared" si="37"/>
        <v>81. Diensten in verband met gebouwen; landschapsverzorging</v>
      </c>
      <c r="B1843">
        <v>81</v>
      </c>
      <c r="C1843" s="3" t="s">
        <v>158</v>
      </c>
      <c r="D1843" s="206"/>
      <c r="E1843" s="207">
        <v>-1.0072517137355907E-2</v>
      </c>
      <c r="F1843" s="207">
        <v>-3.1704835756849237E-2</v>
      </c>
      <c r="G1843" s="207">
        <v>-1.4559970779841169E-2</v>
      </c>
      <c r="H1843" s="207">
        <v>1.2190520542241789E-2</v>
      </c>
      <c r="I1843" s="207">
        <v>-1.2837934504295268E-2</v>
      </c>
      <c r="J1843" s="207">
        <v>7.2203496659875022E-3</v>
      </c>
      <c r="K1843" s="207">
        <v>-3.5473741199758546E-3</v>
      </c>
      <c r="L1843" s="207">
        <v>1.6075766894347754E-2</v>
      </c>
      <c r="M1843" s="207">
        <v>-4.5413576984651982E-3</v>
      </c>
      <c r="N1843" s="207">
        <v>8.6975182160371478E-3</v>
      </c>
      <c r="O1843" s="307">
        <v>-3.1238462196042649E-3</v>
      </c>
      <c r="P1843" s="207">
        <v>-3.1238462196042649E-3</v>
      </c>
      <c r="Q1843" s="207">
        <v>-3.1238462196041539E-3</v>
      </c>
      <c r="R1843" s="207">
        <v>-3.1238462196040429E-3</v>
      </c>
      <c r="S1843" s="207">
        <v>-3.123846219604598E-3</v>
      </c>
      <c r="T1843" s="207">
        <v>-3.1238462196043759E-3</v>
      </c>
      <c r="U1843" s="307">
        <v>1.5023347180368463E-3</v>
      </c>
      <c r="V1843" s="207">
        <v>1.5023347180367352E-3</v>
      </c>
      <c r="W1843" s="207">
        <v>1.5023347180368463E-3</v>
      </c>
      <c r="X1843" s="207">
        <v>1.5023347180369573E-3</v>
      </c>
      <c r="Y1843" s="207">
        <v>1.5023347180365132E-3</v>
      </c>
      <c r="Z1843" s="207">
        <v>1.5023347180371793E-3</v>
      </c>
    </row>
    <row r="1844" spans="1:26" x14ac:dyDescent="0.25">
      <c r="A1844" t="str">
        <f t="shared" si="37"/>
        <v>81. Diensten in verband met gebouwen; landschapsverzorging</v>
      </c>
      <c r="B1844">
        <v>81</v>
      </c>
      <c r="C1844" s="3" t="s">
        <v>159</v>
      </c>
      <c r="D1844" s="208"/>
      <c r="E1844" s="50">
        <v>229.78665882089123</v>
      </c>
      <c r="F1844" s="50">
        <v>215.58325539943803</v>
      </c>
      <c r="G1844" s="50">
        <v>203.08729326567274</v>
      </c>
      <c r="H1844" s="50">
        <v>241.72092929616326</v>
      </c>
      <c r="I1844" s="50">
        <v>214.48657554620732</v>
      </c>
      <c r="J1844" s="50">
        <v>283.16684803164225</v>
      </c>
      <c r="K1844" s="50">
        <v>294.12483534247309</v>
      </c>
      <c r="L1844" s="50">
        <v>325.60082341929188</v>
      </c>
      <c r="M1844" s="50">
        <v>360.97730515850407</v>
      </c>
      <c r="N1844" s="50">
        <v>410.50529825958097</v>
      </c>
      <c r="O1844" s="306">
        <v>256.02423906880966</v>
      </c>
      <c r="P1844" s="50">
        <v>273.22354920612497</v>
      </c>
      <c r="Q1844" s="50">
        <v>302.37414213179744</v>
      </c>
      <c r="R1844" s="50">
        <v>332.78202346076932</v>
      </c>
      <c r="S1844" s="50">
        <v>363.53222698484518</v>
      </c>
      <c r="T1844" s="50">
        <v>395.04997373898544</v>
      </c>
      <c r="U1844" s="306">
        <v>258.07645643307609</v>
      </c>
      <c r="V1844" s="50">
        <v>272.97976655454289</v>
      </c>
      <c r="W1844" s="50">
        <v>299.43461596406706</v>
      </c>
      <c r="X1844" s="50">
        <v>326.63464032561001</v>
      </c>
      <c r="Y1844" s="50">
        <v>353.66356967277363</v>
      </c>
      <c r="Z1844" s="50">
        <v>380.92938279522207</v>
      </c>
    </row>
    <row r="1845" spans="1:26" x14ac:dyDescent="0.25">
      <c r="A1845" t="str">
        <f t="shared" si="37"/>
        <v>81. Diensten in verband met gebouwen; landschapsverzorging</v>
      </c>
      <c r="B1845">
        <v>81</v>
      </c>
      <c r="C1845" s="3" t="s">
        <v>160</v>
      </c>
      <c r="D1845" s="208"/>
      <c r="E1845" s="50">
        <v>1921.0240592579187</v>
      </c>
      <c r="F1845" s="50">
        <v>1790.1498025503383</v>
      </c>
      <c r="G1845" s="50">
        <v>1878.9003370563494</v>
      </c>
      <c r="H1845" s="50">
        <v>2029.0632448788351</v>
      </c>
      <c r="I1845" s="50">
        <v>1823.20456484947</v>
      </c>
      <c r="J1845" s="50">
        <v>1946.5609944241844</v>
      </c>
      <c r="K1845" s="50">
        <v>1859.2602529126825</v>
      </c>
      <c r="L1845" s="50">
        <v>2030.906542027534</v>
      </c>
      <c r="M1845" s="50">
        <v>1956.6261351745277</v>
      </c>
      <c r="N1845" s="50">
        <v>2152.8395233219135</v>
      </c>
      <c r="O1845" s="306">
        <v>1790.9582114984034</v>
      </c>
      <c r="P1845" s="50">
        <v>1911.2719983279933</v>
      </c>
      <c r="Q1845" s="50">
        <v>2115.1882132932842</v>
      </c>
      <c r="R1845" s="50">
        <v>2327.8994978125384</v>
      </c>
      <c r="S1845" s="50">
        <v>2543.0054178886812</v>
      </c>
      <c r="T1845" s="50">
        <v>2763.4805086947663</v>
      </c>
      <c r="U1845" s="306">
        <v>1811.4487665516538</v>
      </c>
      <c r="V1845" s="50">
        <v>1916.0556846339646</v>
      </c>
      <c r="W1845" s="50">
        <v>2101.743309900236</v>
      </c>
      <c r="X1845" s="50">
        <v>2292.6613473720845</v>
      </c>
      <c r="Y1845" s="50">
        <v>2482.3784622295871</v>
      </c>
      <c r="Z1845" s="50">
        <v>2673.7582735937262</v>
      </c>
    </row>
    <row r="1846" spans="1:26" x14ac:dyDescent="0.25">
      <c r="A1846" t="str">
        <f t="shared" si="37"/>
        <v>81. Diensten in verband met gebouwen; landschapsverzorging</v>
      </c>
      <c r="B1846">
        <v>81</v>
      </c>
      <c r="C1846" s="3" t="s">
        <v>161</v>
      </c>
      <c r="D1846" s="208"/>
      <c r="E1846" s="50">
        <v>2375.6036436938971</v>
      </c>
      <c r="F1846" s="50">
        <v>2299.1849283853007</v>
      </c>
      <c r="G1846" s="50">
        <v>2654.8132636930836</v>
      </c>
      <c r="H1846" s="50">
        <v>3047.7758077542562</v>
      </c>
      <c r="I1846" s="50">
        <v>2764.7428316533842</v>
      </c>
      <c r="J1846" s="50">
        <v>3061.1738930816837</v>
      </c>
      <c r="K1846" s="50">
        <v>2834.5469681922991</v>
      </c>
      <c r="L1846" s="50">
        <v>3031.716417273632</v>
      </c>
      <c r="M1846" s="50">
        <v>2692.5334560483643</v>
      </c>
      <c r="N1846" s="50">
        <v>2812.678154328069</v>
      </c>
      <c r="O1846" s="306">
        <v>2544.3766254109332</v>
      </c>
      <c r="P1846" s="50">
        <v>2715.3038893518174</v>
      </c>
      <c r="Q1846" s="50">
        <v>3005.0033628341557</v>
      </c>
      <c r="R1846" s="50">
        <v>3307.197806466158</v>
      </c>
      <c r="S1846" s="50">
        <v>3612.7942584187363</v>
      </c>
      <c r="T1846" s="50">
        <v>3926.0185781883306</v>
      </c>
      <c r="U1846" s="306">
        <v>2583.0333419172653</v>
      </c>
      <c r="V1846" s="50">
        <v>2732.197459716846</v>
      </c>
      <c r="W1846" s="50">
        <v>2996.9785212079064</v>
      </c>
      <c r="X1846" s="50">
        <v>3269.2178831314404</v>
      </c>
      <c r="Y1846" s="50">
        <v>3539.744790796703</v>
      </c>
      <c r="Z1846" s="50">
        <v>3812.6426186852932</v>
      </c>
    </row>
    <row r="1847" spans="1:26" x14ac:dyDescent="0.25">
      <c r="A1847" t="str">
        <f t="shared" si="37"/>
        <v>81. Diensten in verband met gebouwen; landschapsverzorging</v>
      </c>
      <c r="B1847">
        <v>81</v>
      </c>
      <c r="C1847" s="3" t="s">
        <v>162</v>
      </c>
      <c r="D1847" s="208"/>
      <c r="E1847" s="50">
        <v>2174.7911604737506</v>
      </c>
      <c r="F1847" s="50">
        <v>2088.7298732822278</v>
      </c>
      <c r="G1847" s="50">
        <v>2532.1941969437171</v>
      </c>
      <c r="H1847" s="50">
        <v>2923.2602753069136</v>
      </c>
      <c r="I1847" s="50">
        <v>2661.3840898069434</v>
      </c>
      <c r="J1847" s="50">
        <v>3029.634757996952</v>
      </c>
      <c r="K1847" s="50">
        <v>2935.4932845897451</v>
      </c>
      <c r="L1847" s="50">
        <v>3253.6783285152646</v>
      </c>
      <c r="M1847" s="50">
        <v>2990.7118575409613</v>
      </c>
      <c r="N1847" s="50">
        <v>3200.5443976279839</v>
      </c>
      <c r="O1847" s="306">
        <v>3053.3876049344012</v>
      </c>
      <c r="P1847" s="50">
        <v>2967.4282582200017</v>
      </c>
      <c r="Q1847" s="50">
        <v>2940.0397241462433</v>
      </c>
      <c r="R1847" s="50">
        <v>2938.3240362721695</v>
      </c>
      <c r="S1847" s="50">
        <v>3001.9329005653908</v>
      </c>
      <c r="T1847" s="50">
        <v>3161.7836833147103</v>
      </c>
      <c r="U1847" s="306">
        <v>3112.5084214135422</v>
      </c>
      <c r="V1847" s="50">
        <v>2998.1534128592052</v>
      </c>
      <c r="W1847" s="50">
        <v>2944.2307786110664</v>
      </c>
      <c r="X1847" s="50">
        <v>2916.5092918886203</v>
      </c>
      <c r="Y1847" s="50">
        <v>2953.3144059652632</v>
      </c>
      <c r="Z1847" s="50">
        <v>3083.0877359980282</v>
      </c>
    </row>
    <row r="1848" spans="1:26" x14ac:dyDescent="0.25">
      <c r="A1848" t="str">
        <f t="shared" si="37"/>
        <v>81. Diensten in verband met gebouwen; landschapsverzorging</v>
      </c>
      <c r="B1848">
        <v>81</v>
      </c>
      <c r="C1848" s="3" t="s">
        <v>163</v>
      </c>
      <c r="D1848" s="208"/>
      <c r="E1848" s="50">
        <v>1764.8298093506958</v>
      </c>
      <c r="F1848" s="50">
        <v>1670.7678711519495</v>
      </c>
      <c r="G1848" s="50">
        <v>2043.2262571505678</v>
      </c>
      <c r="H1848" s="50">
        <v>2539.7059410091301</v>
      </c>
      <c r="I1848" s="50">
        <v>2271.4104414206672</v>
      </c>
      <c r="J1848" s="50">
        <v>2681.3158754468905</v>
      </c>
      <c r="K1848" s="50">
        <v>2574.8553949272005</v>
      </c>
      <c r="L1848" s="50">
        <v>2982.1377241500336</v>
      </c>
      <c r="M1848" s="50">
        <v>2666.3862174647074</v>
      </c>
      <c r="N1848" s="50">
        <v>2985.7832660016816</v>
      </c>
      <c r="O1848" s="306">
        <v>2905.3987369896117</v>
      </c>
      <c r="P1848" s="50">
        <v>3021.1178091877682</v>
      </c>
      <c r="Q1848" s="50">
        <v>3075.4485746900691</v>
      </c>
      <c r="R1848" s="50">
        <v>3153.6569498896793</v>
      </c>
      <c r="S1848" s="50">
        <v>3175.2306645066865</v>
      </c>
      <c r="T1848" s="50">
        <v>3179.1154012082543</v>
      </c>
      <c r="U1848" s="306">
        <v>2975.4743503237733</v>
      </c>
      <c r="V1848" s="50">
        <v>3066.6425342589619</v>
      </c>
      <c r="W1848" s="50">
        <v>3094.2043338259332</v>
      </c>
      <c r="X1848" s="50">
        <v>3144.8504425241745</v>
      </c>
      <c r="Y1848" s="50">
        <v>3138.3823582508908</v>
      </c>
      <c r="Z1848" s="50">
        <v>3114.4538030448653</v>
      </c>
    </row>
    <row r="1849" spans="1:26" x14ac:dyDescent="0.25">
      <c r="A1849" t="str">
        <f t="shared" si="37"/>
        <v>81. Diensten in verband met gebouwen; landschapsverzorging</v>
      </c>
      <c r="B1849">
        <v>81</v>
      </c>
      <c r="C1849" s="3" t="s">
        <v>164</v>
      </c>
      <c r="D1849" s="208"/>
      <c r="E1849" s="50">
        <v>1481.0499655301062</v>
      </c>
      <c r="F1849" s="50">
        <v>1334.4418403878997</v>
      </c>
      <c r="G1849" s="50">
        <v>1649.1694231477486</v>
      </c>
      <c r="H1849" s="50">
        <v>2068.6878413644649</v>
      </c>
      <c r="I1849" s="50">
        <v>1793.4509876952241</v>
      </c>
      <c r="J1849" s="50">
        <v>2178.2480921024771</v>
      </c>
      <c r="K1849" s="50">
        <v>2127.232851363081</v>
      </c>
      <c r="L1849" s="50">
        <v>2521.0547214931926</v>
      </c>
      <c r="M1849" s="50">
        <v>2291.2459649693715</v>
      </c>
      <c r="N1849" s="50">
        <v>2603.8651509021006</v>
      </c>
      <c r="O1849" s="306">
        <v>2538.9022196099136</v>
      </c>
      <c r="P1849" s="50">
        <v>2651.7751656512396</v>
      </c>
      <c r="Q1849" s="50">
        <v>2781.6740419215735</v>
      </c>
      <c r="R1849" s="50">
        <v>2873.2581664771615</v>
      </c>
      <c r="S1849" s="50">
        <v>3010.0074388995017</v>
      </c>
      <c r="T1849" s="50">
        <v>3109.4890169793712</v>
      </c>
      <c r="U1849" s="306">
        <v>2613.1102474160757</v>
      </c>
      <c r="V1849" s="50">
        <v>2705.1632783785813</v>
      </c>
      <c r="W1849" s="50">
        <v>2812.6004940078865</v>
      </c>
      <c r="X1849" s="50">
        <v>2879.5292025455306</v>
      </c>
      <c r="Y1849" s="50">
        <v>2989.919068844044</v>
      </c>
      <c r="Z1849" s="50">
        <v>3061.4411671324001</v>
      </c>
    </row>
    <row r="1850" spans="1:26" x14ac:dyDescent="0.25">
      <c r="A1850" t="str">
        <f t="shared" si="37"/>
        <v>81. Diensten in verband met gebouwen; landschapsverzorging</v>
      </c>
      <c r="B1850">
        <v>81</v>
      </c>
      <c r="C1850" s="3" t="s">
        <v>165</v>
      </c>
      <c r="D1850" s="208"/>
      <c r="E1850" s="50">
        <v>1340.009818521329</v>
      </c>
      <c r="F1850" s="50">
        <v>1156.8025278428238</v>
      </c>
      <c r="G1850" s="50">
        <v>1462.6494526092958</v>
      </c>
      <c r="H1850" s="50">
        <v>1883.0639782239823</v>
      </c>
      <c r="I1850" s="50">
        <v>1594.0114599762371</v>
      </c>
      <c r="J1850" s="50">
        <v>1932.6447223313803</v>
      </c>
      <c r="K1850" s="50">
        <v>1839.6047794008057</v>
      </c>
      <c r="L1850" s="50">
        <v>2195.234179567618</v>
      </c>
      <c r="M1850" s="50">
        <v>1936.8487568541354</v>
      </c>
      <c r="N1850" s="50">
        <v>2238.8877173027358</v>
      </c>
      <c r="O1850" s="306">
        <v>2216.1412850429588</v>
      </c>
      <c r="P1850" s="50">
        <v>2359.980971437079</v>
      </c>
      <c r="Q1850" s="50">
        <v>2504.1678400143055</v>
      </c>
      <c r="R1850" s="50">
        <v>2655.1227049132685</v>
      </c>
      <c r="S1850" s="50">
        <v>2786.4797565363701</v>
      </c>
      <c r="T1850" s="50">
        <v>2919.88477574844</v>
      </c>
      <c r="U1850" s="306">
        <v>2289.1895078440075</v>
      </c>
      <c r="V1850" s="50">
        <v>2416.22754046604</v>
      </c>
      <c r="W1850" s="50">
        <v>2541.1938128151223</v>
      </c>
      <c r="X1850" s="50">
        <v>2670.5700773548556</v>
      </c>
      <c r="Y1850" s="50">
        <v>2777.9236229248568</v>
      </c>
      <c r="Z1850" s="50">
        <v>2885.1948539678137</v>
      </c>
    </row>
    <row r="1851" spans="1:26" x14ac:dyDescent="0.25">
      <c r="A1851" t="str">
        <f t="shared" si="37"/>
        <v>81. Diensten in verband met gebouwen; landschapsverzorging</v>
      </c>
      <c r="B1851">
        <v>81</v>
      </c>
      <c r="C1851" s="3" t="s">
        <v>166</v>
      </c>
      <c r="D1851" s="206"/>
      <c r="E1851" s="50">
        <v>1021.0207060010646</v>
      </c>
      <c r="F1851" s="50">
        <v>893.82885981082848</v>
      </c>
      <c r="G1851" s="50">
        <v>1174.6565834545042</v>
      </c>
      <c r="H1851" s="50">
        <v>1568.8165798596265</v>
      </c>
      <c r="I1851" s="50">
        <v>1290.224665524468</v>
      </c>
      <c r="J1851" s="50">
        <v>1611.8425472596346</v>
      </c>
      <c r="K1851" s="50">
        <v>1504.0923347302016</v>
      </c>
      <c r="L1851" s="50">
        <v>1815.692349804382</v>
      </c>
      <c r="M1851" s="50">
        <v>1558.8749243192387</v>
      </c>
      <c r="N1851" s="50">
        <v>1841.5489402455526</v>
      </c>
      <c r="O1851" s="306">
        <v>1733.6245883862232</v>
      </c>
      <c r="P1851" s="50">
        <v>1814.0144540694325</v>
      </c>
      <c r="Q1851" s="50">
        <v>1898.613769302867</v>
      </c>
      <c r="R1851" s="50">
        <v>2007.2615011947071</v>
      </c>
      <c r="S1851" s="50">
        <v>2121.9759165967871</v>
      </c>
      <c r="T1851" s="50">
        <v>2276.8926328365628</v>
      </c>
      <c r="U1851" s="306">
        <v>1800.8105279203839</v>
      </c>
      <c r="V1851" s="50">
        <v>1867.6639356782796</v>
      </c>
      <c r="W1851" s="50">
        <v>1937.4907700590986</v>
      </c>
      <c r="X1851" s="50">
        <v>2030.2615866466663</v>
      </c>
      <c r="Y1851" s="50">
        <v>2127.3234125239237</v>
      </c>
      <c r="Z1851" s="50">
        <v>2262.4586352798106</v>
      </c>
    </row>
    <row r="1852" spans="1:26" x14ac:dyDescent="0.25">
      <c r="A1852" t="str">
        <f t="shared" si="37"/>
        <v>81. Diensten in verband met gebouwen; landschapsverzorging</v>
      </c>
      <c r="B1852">
        <v>81</v>
      </c>
      <c r="C1852" s="3" t="s">
        <v>167</v>
      </c>
      <c r="D1852" s="206"/>
      <c r="E1852" s="50">
        <v>640.10098065435511</v>
      </c>
      <c r="F1852" s="50">
        <v>565.37792961208152</v>
      </c>
      <c r="G1852" s="50">
        <v>798.89099000346744</v>
      </c>
      <c r="H1852" s="50">
        <v>1124.5202288618771</v>
      </c>
      <c r="I1852" s="50">
        <v>973.44476127524251</v>
      </c>
      <c r="J1852" s="50">
        <v>1285.8072054887091</v>
      </c>
      <c r="K1852" s="50">
        <v>1266.897518255513</v>
      </c>
      <c r="L1852" s="50">
        <v>1585.7971618824222</v>
      </c>
      <c r="M1852" s="50">
        <v>1356.140556985308</v>
      </c>
      <c r="N1852" s="50">
        <v>1604.4650389513095</v>
      </c>
      <c r="O1852" s="306">
        <v>1487.0395188493083</v>
      </c>
      <c r="P1852" s="50">
        <v>1514.3438797281128</v>
      </c>
      <c r="Q1852" s="50">
        <v>1560.4883451322873</v>
      </c>
      <c r="R1852" s="50">
        <v>1618.1287325056483</v>
      </c>
      <c r="S1852" s="50">
        <v>1691.9213489663971</v>
      </c>
      <c r="T1852" s="50">
        <v>1749.6091644383207</v>
      </c>
      <c r="U1852" s="306">
        <v>1547.4944513424023</v>
      </c>
      <c r="V1852" s="50">
        <v>1561.9823547667372</v>
      </c>
      <c r="W1852" s="50">
        <v>1595.3543937832826</v>
      </c>
      <c r="X1852" s="50">
        <v>1639.6635393644337</v>
      </c>
      <c r="Y1852" s="50">
        <v>1699.287516661346</v>
      </c>
      <c r="Z1852" s="50">
        <v>1741.6976584980425</v>
      </c>
    </row>
    <row r="1853" spans="1:26" x14ac:dyDescent="0.25">
      <c r="A1853" t="str">
        <f t="shared" si="37"/>
        <v>81. Diensten in verband met gebouwen; landschapsverzorging</v>
      </c>
      <c r="B1853">
        <v>81</v>
      </c>
      <c r="C1853" s="3" t="s">
        <v>168</v>
      </c>
      <c r="D1853" s="206"/>
      <c r="E1853" s="50">
        <v>354.80092299873201</v>
      </c>
      <c r="F1853" s="50">
        <v>372.73572241322324</v>
      </c>
      <c r="G1853" s="50">
        <v>487.90543838023808</v>
      </c>
      <c r="H1853" s="50">
        <v>685.6250818238583</v>
      </c>
      <c r="I1853" s="50">
        <v>659.80104253730678</v>
      </c>
      <c r="J1853" s="50">
        <v>873.00790217714155</v>
      </c>
      <c r="K1853" s="50">
        <v>922.27059193851608</v>
      </c>
      <c r="L1853" s="50">
        <v>1175.6083011786254</v>
      </c>
      <c r="M1853" s="50">
        <v>1120.4002259009264</v>
      </c>
      <c r="N1853" s="50">
        <v>1339.9997054032003</v>
      </c>
      <c r="O1853" s="306">
        <v>1388.762849841637</v>
      </c>
      <c r="P1853" s="50">
        <v>1507.323294137107</v>
      </c>
      <c r="Q1853" s="50">
        <v>1590.0535805627044</v>
      </c>
      <c r="R1853" s="50">
        <v>1651.7619873078615</v>
      </c>
      <c r="S1853" s="50">
        <v>1692.03117395001</v>
      </c>
      <c r="T1853" s="50">
        <v>1731.0785584072771</v>
      </c>
      <c r="U1853" s="306">
        <v>1424.4845038674084</v>
      </c>
      <c r="V1853" s="50">
        <v>1532.4315196658122</v>
      </c>
      <c r="W1853" s="50">
        <v>1602.2543195499536</v>
      </c>
      <c r="X1853" s="50">
        <v>1649.7273933332779</v>
      </c>
      <c r="Y1853" s="50">
        <v>1675.0127042304109</v>
      </c>
      <c r="Z1853" s="50">
        <v>1698.5234564342684</v>
      </c>
    </row>
    <row r="1854" spans="1:26" x14ac:dyDescent="0.25">
      <c r="A1854" t="str">
        <f t="shared" si="37"/>
        <v>81. Diensten in verband met gebouwen; landschapsverzorging</v>
      </c>
      <c r="B1854">
        <v>81</v>
      </c>
      <c r="C1854" s="3" t="s">
        <v>169</v>
      </c>
      <c r="D1854" s="206"/>
      <c r="E1854" s="50">
        <v>86.291403073550867</v>
      </c>
      <c r="F1854" s="50">
        <v>95.122975381067619</v>
      </c>
      <c r="G1854" s="50">
        <v>123.99963889819291</v>
      </c>
      <c r="H1854" s="50">
        <v>161.29548649095696</v>
      </c>
      <c r="I1854" s="50">
        <v>166.9864956624306</v>
      </c>
      <c r="J1854" s="50">
        <v>223.98678426960629</v>
      </c>
      <c r="K1854" s="50">
        <v>243.31442683799116</v>
      </c>
      <c r="L1854" s="50">
        <v>282.56207014127403</v>
      </c>
      <c r="M1854" s="50">
        <v>288.2154367977771</v>
      </c>
      <c r="N1854" s="50">
        <v>344.02124701376579</v>
      </c>
      <c r="O1854" s="306">
        <v>374.60558187080477</v>
      </c>
      <c r="P1854" s="50">
        <v>533.30698393691694</v>
      </c>
      <c r="Q1854" s="50">
        <v>602.14425225143725</v>
      </c>
      <c r="R1854" s="50">
        <v>663.47888966952621</v>
      </c>
      <c r="S1854" s="50">
        <v>735.98717163345441</v>
      </c>
      <c r="T1854" s="50">
        <v>799.96006063832283</v>
      </c>
      <c r="U1854" s="306">
        <v>382.53881763490608</v>
      </c>
      <c r="V1854" s="50">
        <v>539.78842122653441</v>
      </c>
      <c r="W1854" s="50">
        <v>604.07639454201387</v>
      </c>
      <c r="X1854" s="50">
        <v>659.7257807630225</v>
      </c>
      <c r="Y1854" s="50">
        <v>725.35668468425365</v>
      </c>
      <c r="Z1854" s="50">
        <v>781.43832023464358</v>
      </c>
    </row>
    <row r="1855" spans="1:26" x14ac:dyDescent="0.25">
      <c r="A1855" t="str">
        <f t="shared" si="37"/>
        <v>81. Diensten in verband met gebouwen; landschapsverzorging</v>
      </c>
      <c r="B1855">
        <v>81</v>
      </c>
      <c r="C1855" s="3" t="s">
        <v>26</v>
      </c>
      <c r="D1855" s="208"/>
      <c r="E1855" s="50">
        <v>1081.193306726638</v>
      </c>
      <c r="F1855" s="50">
        <v>1033.2366274063725</v>
      </c>
      <c r="G1855" s="50">
        <v>1410.7960672818983</v>
      </c>
      <c r="H1855" s="50">
        <v>1971.4407971766923</v>
      </c>
      <c r="I1855" s="50">
        <v>1800.2322994749798</v>
      </c>
      <c r="J1855" s="50">
        <v>2382.8018919354568</v>
      </c>
      <c r="K1855" s="50">
        <v>2432.48253703202</v>
      </c>
      <c r="L1855" s="50">
        <v>3043.9675332023216</v>
      </c>
      <c r="M1855" s="50">
        <v>2764.7562196840117</v>
      </c>
      <c r="N1855" s="50">
        <v>3288.4859913682758</v>
      </c>
      <c r="O1855" s="306">
        <v>3250.4079505617501</v>
      </c>
      <c r="P1855" s="50">
        <v>3554.9741578021367</v>
      </c>
      <c r="Q1855" s="50">
        <v>3752.6861779464289</v>
      </c>
      <c r="R1855" s="50">
        <v>3933.3696094830361</v>
      </c>
      <c r="S1855" s="50">
        <v>4119.939694549862</v>
      </c>
      <c r="T1855" s="50">
        <v>4280.6477834839206</v>
      </c>
      <c r="U1855" s="306">
        <v>3354.517772844717</v>
      </c>
      <c r="V1855" s="50">
        <v>3634.2022956590836</v>
      </c>
      <c r="W1855" s="50">
        <v>3801.6851078752502</v>
      </c>
      <c r="X1855" s="50">
        <v>3949.1167134607344</v>
      </c>
      <c r="Y1855" s="50">
        <v>4099.6569055760101</v>
      </c>
      <c r="Z1855" s="50">
        <v>4221.6594351669546</v>
      </c>
    </row>
    <row r="1856" spans="1:26" x14ac:dyDescent="0.25">
      <c r="A1856" t="str">
        <f t="shared" si="37"/>
        <v>81. Diensten in verband met gebouwen; landschapsverzorging</v>
      </c>
      <c r="B1856">
        <v>81</v>
      </c>
      <c r="C1856" s="3" t="s">
        <v>19</v>
      </c>
      <c r="D1856" s="208"/>
      <c r="E1856" s="50">
        <v>13389.309128376291</v>
      </c>
      <c r="F1856" s="50">
        <v>12482.725586217177</v>
      </c>
      <c r="G1856" s="50">
        <v>15009.492874602834</v>
      </c>
      <c r="H1856" s="50">
        <v>18273.535394870065</v>
      </c>
      <c r="I1856" s="50">
        <v>16213.147915947582</v>
      </c>
      <c r="J1856" s="50">
        <v>19107.389622610302</v>
      </c>
      <c r="K1856" s="50">
        <v>18401.693238490509</v>
      </c>
      <c r="L1856" s="50">
        <v>21199.98861945327</v>
      </c>
      <c r="M1856" s="50">
        <v>19218.960837213821</v>
      </c>
      <c r="N1856" s="50">
        <v>21535.138439357892</v>
      </c>
      <c r="O1856" s="306">
        <v>20289.221461503006</v>
      </c>
      <c r="P1856" s="50">
        <v>21269.090253253591</v>
      </c>
      <c r="Q1856" s="50">
        <v>22375.195846280723</v>
      </c>
      <c r="R1856" s="50">
        <v>23528.872295969482</v>
      </c>
      <c r="S1856" s="50">
        <v>24734.89827494686</v>
      </c>
      <c r="T1856" s="50">
        <v>26012.362354193341</v>
      </c>
      <c r="U1856" s="306">
        <v>20798.169392664495</v>
      </c>
      <c r="V1856" s="50">
        <v>21609.285908205504</v>
      </c>
      <c r="W1856" s="50">
        <v>22529.561744266572</v>
      </c>
      <c r="X1856" s="50">
        <v>23479.351185249718</v>
      </c>
      <c r="Y1856" s="50">
        <v>24462.306596784056</v>
      </c>
      <c r="Z1856" s="50">
        <v>25495.625905664114</v>
      </c>
    </row>
    <row r="1857" spans="1:26" x14ac:dyDescent="0.25">
      <c r="A1857" t="str">
        <f t="shared" si="37"/>
        <v>81. Diensten in verband met gebouwen; landschapsverzorging</v>
      </c>
      <c r="B1857">
        <v>81</v>
      </c>
      <c r="C1857" s="3" t="s">
        <v>20</v>
      </c>
      <c r="D1857" s="208"/>
      <c r="E1857" s="207">
        <v>8.0750492528045267E-2</v>
      </c>
      <c r="F1857" s="207">
        <v>8.2773319037568405E-2</v>
      </c>
      <c r="G1857" s="207">
        <v>9.3993586530099829E-2</v>
      </c>
      <c r="H1857" s="207">
        <v>0.10788502359155609</v>
      </c>
      <c r="I1857" s="207">
        <v>0.11103533433530417</v>
      </c>
      <c r="J1857" s="207">
        <v>0.12470577818310782</v>
      </c>
      <c r="K1857" s="207">
        <v>0.13218797343844629</v>
      </c>
      <c r="L1857" s="207">
        <v>0.14358345128587258</v>
      </c>
      <c r="M1857" s="207">
        <v>0.14385565604205786</v>
      </c>
      <c r="N1857" s="207">
        <v>0.15270326683195112</v>
      </c>
      <c r="O1857" s="307">
        <v>0.16020368039893054</v>
      </c>
      <c r="P1857" s="207">
        <v>0.16714274637385218</v>
      </c>
      <c r="Q1857" s="207">
        <v>0.16771635000326543</v>
      </c>
      <c r="R1857" s="207">
        <v>0.16717204122684731</v>
      </c>
      <c r="S1857" s="207">
        <v>0.16656384225856347</v>
      </c>
      <c r="T1857" s="207">
        <v>0.16456205419550662</v>
      </c>
      <c r="U1857" s="307">
        <v>0.16128908797270658</v>
      </c>
      <c r="V1857" s="207">
        <v>0.16817780611061747</v>
      </c>
      <c r="W1857" s="207">
        <v>0.16874207989610454</v>
      </c>
      <c r="X1857" s="207">
        <v>0.16819530839257871</v>
      </c>
      <c r="Y1857" s="207">
        <v>0.16759077437591158</v>
      </c>
      <c r="Z1857" s="207">
        <v>0.16558367505027871</v>
      </c>
    </row>
    <row r="1858" spans="1:26" x14ac:dyDescent="0.25">
      <c r="A1858" t="str">
        <f t="shared" si="37"/>
        <v>81. Diensten in verband met gebouwen; landschapsverzorging</v>
      </c>
      <c r="B1858">
        <v>81</v>
      </c>
      <c r="C1858" s="3" t="s">
        <v>29</v>
      </c>
      <c r="D1858" s="208"/>
      <c r="E1858" s="50">
        <v>13389.309128376291</v>
      </c>
      <c r="F1858" s="50">
        <v>12482.725586217177</v>
      </c>
      <c r="G1858" s="50">
        <v>15009.492874602834</v>
      </c>
      <c r="H1858" s="50">
        <v>18273.535394870065</v>
      </c>
      <c r="I1858" s="50">
        <v>16213.147915947582</v>
      </c>
      <c r="J1858" s="50">
        <v>19107.389622610302</v>
      </c>
      <c r="K1858" s="50">
        <v>18401.693238490509</v>
      </c>
      <c r="L1858" s="50">
        <v>21199.98861945327</v>
      </c>
      <c r="M1858" s="50">
        <v>19218.960837213821</v>
      </c>
      <c r="N1858" s="50">
        <v>21535.138439357892</v>
      </c>
      <c r="O1858" s="306">
        <v>20289.221461503006</v>
      </c>
      <c r="P1858" s="50">
        <v>21269.090253253591</v>
      </c>
      <c r="Q1858" s="50">
        <v>22375.195846280723</v>
      </c>
      <c r="R1858" s="50">
        <v>23528.872295969482</v>
      </c>
      <c r="S1858" s="50">
        <v>24734.89827494686</v>
      </c>
      <c r="T1858" s="50">
        <v>26012.362354193341</v>
      </c>
      <c r="U1858" s="306">
        <v>20798.169392664495</v>
      </c>
      <c r="V1858" s="50">
        <v>21609.285908205504</v>
      </c>
      <c r="W1858" s="50">
        <v>22529.561744266572</v>
      </c>
      <c r="X1858" s="50">
        <v>23479.351185249718</v>
      </c>
      <c r="Y1858" s="50">
        <v>24462.306596784056</v>
      </c>
      <c r="Z1858" s="50">
        <v>25495.625905664114</v>
      </c>
    </row>
    <row r="1859" spans="1:26" x14ac:dyDescent="0.25">
      <c r="A1859" t="str">
        <f t="shared" ref="A1859:A1922" si="38">VLOOKUP(B1859,$AT$3:$AU$70,2)</f>
        <v>82. Administratieve en ondersteunende activiteiten ten behoeve van kantoren en overige zakelijke activiteiten</v>
      </c>
      <c r="B1859">
        <v>82</v>
      </c>
      <c r="C1859" s="3" t="s">
        <v>25</v>
      </c>
      <c r="D1859" s="50">
        <v>14340</v>
      </c>
      <c r="E1859" s="50">
        <v>14555</v>
      </c>
      <c r="F1859" s="50">
        <v>14154</v>
      </c>
      <c r="G1859" s="50">
        <v>14335</v>
      </c>
      <c r="H1859" s="50">
        <v>14188</v>
      </c>
      <c r="I1859" s="50">
        <v>14316</v>
      </c>
      <c r="J1859" s="50">
        <v>14532</v>
      </c>
      <c r="K1859" s="50">
        <v>16507</v>
      </c>
      <c r="L1859" s="50">
        <v>17259</v>
      </c>
      <c r="M1859" s="50">
        <v>17535</v>
      </c>
      <c r="N1859" s="50">
        <v>17642.898974704134</v>
      </c>
      <c r="O1859" s="306">
        <v>18012.418421708386</v>
      </c>
      <c r="P1859" s="50">
        <v>18389.677221633599</v>
      </c>
      <c r="Q1859" s="50">
        <v>18774.837470369814</v>
      </c>
      <c r="R1859" s="50">
        <v>19168.064658803673</v>
      </c>
      <c r="S1859" s="50">
        <v>19569.527743924664</v>
      </c>
      <c r="T1859" s="50">
        <v>19979.399221420375</v>
      </c>
      <c r="U1859" s="306">
        <v>17898.411508774661</v>
      </c>
      <c r="V1859" s="50">
        <v>18157.624492253217</v>
      </c>
      <c r="W1859" s="50">
        <v>18420.591516740988</v>
      </c>
      <c r="X1859" s="50">
        <v>18687.366949977251</v>
      </c>
      <c r="Y1859" s="50">
        <v>18958.005947079739</v>
      </c>
      <c r="Z1859" s="50">
        <v>19232.564461947812</v>
      </c>
    </row>
    <row r="1860" spans="1:26" x14ac:dyDescent="0.25">
      <c r="A1860" t="str">
        <f t="shared" si="38"/>
        <v>82. Administratieve en ondersteunende activiteiten ten behoeve van kantoren en overige zakelijke activiteiten</v>
      </c>
      <c r="B1860">
        <v>82</v>
      </c>
      <c r="C1860" s="3" t="s">
        <v>154</v>
      </c>
      <c r="D1860" s="206"/>
      <c r="E1860" s="50">
        <v>215</v>
      </c>
      <c r="F1860" s="50">
        <v>-401</v>
      </c>
      <c r="G1860" s="50">
        <v>181</v>
      </c>
      <c r="H1860" s="50">
        <v>-147</v>
      </c>
      <c r="I1860" s="50">
        <v>128</v>
      </c>
      <c r="J1860" s="50">
        <v>216</v>
      </c>
      <c r="K1860" s="50">
        <v>1975</v>
      </c>
      <c r="L1860" s="50">
        <v>752</v>
      </c>
      <c r="M1860" s="50">
        <v>276</v>
      </c>
      <c r="N1860" s="50">
        <v>107.89897470413416</v>
      </c>
      <c r="O1860" s="306">
        <v>369.51944700425156</v>
      </c>
      <c r="P1860" s="50">
        <v>377.25879992521368</v>
      </c>
      <c r="Q1860" s="50">
        <v>385.16024873621427</v>
      </c>
      <c r="R1860" s="50">
        <v>393.22718843385883</v>
      </c>
      <c r="S1860" s="50">
        <v>401.46308512099131</v>
      </c>
      <c r="T1860" s="50">
        <v>409.87147749571159</v>
      </c>
      <c r="U1860" s="306">
        <v>255.51253407052718</v>
      </c>
      <c r="V1860" s="50">
        <v>259.21298347855554</v>
      </c>
      <c r="W1860" s="50">
        <v>262.96702448777069</v>
      </c>
      <c r="X1860" s="50">
        <v>266.77543323626378</v>
      </c>
      <c r="Y1860" s="50">
        <v>270.63899710248734</v>
      </c>
      <c r="Z1860" s="50">
        <v>274.55851486807296</v>
      </c>
    </row>
    <row r="1861" spans="1:26" x14ac:dyDescent="0.25">
      <c r="A1861" t="str">
        <f t="shared" si="38"/>
        <v>82. Administratieve en ondersteunende activiteiten ten behoeve van kantoren en overige zakelijke activiteiten</v>
      </c>
      <c r="B1861">
        <v>82</v>
      </c>
      <c r="C1861" s="3" t="s">
        <v>155</v>
      </c>
      <c r="D1861" s="206"/>
      <c r="E1861" s="207">
        <v>1.0149930264993026</v>
      </c>
      <c r="F1861" s="207">
        <v>0.97244933012710411</v>
      </c>
      <c r="G1861" s="207">
        <v>1.0127879044792991</v>
      </c>
      <c r="H1861" s="207">
        <v>0.98974537844436694</v>
      </c>
      <c r="I1861" s="207">
        <v>1.0090217084860444</v>
      </c>
      <c r="J1861" s="207">
        <v>1.0150880134115674</v>
      </c>
      <c r="K1861" s="207">
        <v>1.1359069639416459</v>
      </c>
      <c r="L1861" s="207">
        <v>1.0455564306051979</v>
      </c>
      <c r="M1861" s="207">
        <v>1.0159916565270293</v>
      </c>
      <c r="N1861" s="207">
        <v>1.0061533489993804</v>
      </c>
      <c r="O1861" s="307">
        <v>1.0209443724375489</v>
      </c>
      <c r="P1861" s="207">
        <v>1.0209443724375482</v>
      </c>
      <c r="Q1861" s="207">
        <v>1.0209443724375495</v>
      </c>
      <c r="R1861" s="207">
        <v>1.0209443724375482</v>
      </c>
      <c r="S1861" s="207">
        <v>1.0209443724375482</v>
      </c>
      <c r="T1861" s="207">
        <v>1.0209443724375493</v>
      </c>
      <c r="U1861" s="307">
        <v>1.0144824574712394</v>
      </c>
      <c r="V1861" s="207">
        <v>1.0144824574712386</v>
      </c>
      <c r="W1861" s="207">
        <v>1.0144824574712383</v>
      </c>
      <c r="X1861" s="207">
        <v>1.0144824574712388</v>
      </c>
      <c r="Y1861" s="207">
        <v>1.0144824574712392</v>
      </c>
      <c r="Z1861" s="207">
        <v>1.0144824574712388</v>
      </c>
    </row>
    <row r="1862" spans="1:26" x14ac:dyDescent="0.25">
      <c r="A1862" t="str">
        <f t="shared" si="38"/>
        <v>82. Administratieve en ondersteunende activiteiten ten behoeve van kantoren en overige zakelijke activiteiten</v>
      </c>
      <c r="B1862">
        <v>82</v>
      </c>
      <c r="C1862" s="3" t="s">
        <v>8</v>
      </c>
      <c r="D1862" s="50">
        <v>31</v>
      </c>
      <c r="E1862" s="50">
        <v>23</v>
      </c>
      <c r="F1862" s="50">
        <v>23</v>
      </c>
      <c r="G1862" s="50">
        <v>47</v>
      </c>
      <c r="H1862" s="50">
        <v>32</v>
      </c>
      <c r="I1862" s="50">
        <v>27</v>
      </c>
      <c r="J1862" s="50">
        <v>32</v>
      </c>
      <c r="K1862" s="50">
        <v>33</v>
      </c>
      <c r="L1862" s="50">
        <v>38</v>
      </c>
      <c r="M1862" s="50">
        <v>36</v>
      </c>
      <c r="N1862" s="50">
        <v>32.744766605190613</v>
      </c>
      <c r="O1862" s="306">
        <v>33.51672346346767</v>
      </c>
      <c r="P1862" s="50">
        <v>34.900078199454228</v>
      </c>
      <c r="Q1862" s="50">
        <v>36.327217957788662</v>
      </c>
      <c r="R1862" s="50">
        <v>37.811252279003689</v>
      </c>
      <c r="S1862" s="50">
        <v>39.219903495996263</v>
      </c>
      <c r="T1862" s="50">
        <v>39.804670793924771</v>
      </c>
      <c r="U1862" s="306">
        <v>33.304584366747626</v>
      </c>
      <c r="V1862" s="50">
        <v>34.459686652383191</v>
      </c>
      <c r="W1862" s="50">
        <v>35.641791519959341</v>
      </c>
      <c r="X1862" s="50">
        <v>36.863019754650985</v>
      </c>
      <c r="Y1862" s="50">
        <v>37.994333509239539</v>
      </c>
      <c r="Z1862" s="50">
        <v>38.316762603652748</v>
      </c>
    </row>
    <row r="1863" spans="1:26" x14ac:dyDescent="0.25">
      <c r="A1863" t="str">
        <f t="shared" si="38"/>
        <v>82. Administratieve en ondersteunende activiteiten ten behoeve van kantoren en overige zakelijke activiteiten</v>
      </c>
      <c r="B1863">
        <v>82</v>
      </c>
      <c r="C1863" s="3" t="s">
        <v>9</v>
      </c>
      <c r="D1863" s="50">
        <v>1055</v>
      </c>
      <c r="E1863" s="50">
        <v>1029</v>
      </c>
      <c r="F1863" s="50">
        <v>948</v>
      </c>
      <c r="G1863" s="50">
        <v>889</v>
      </c>
      <c r="H1863" s="50">
        <v>910</v>
      </c>
      <c r="I1863" s="50">
        <v>912</v>
      </c>
      <c r="J1863" s="50">
        <v>842</v>
      </c>
      <c r="K1863" s="50">
        <v>857</v>
      </c>
      <c r="L1863" s="50">
        <v>912</v>
      </c>
      <c r="M1863" s="50">
        <v>1015</v>
      </c>
      <c r="N1863" s="50">
        <v>952.7506780249405</v>
      </c>
      <c r="O1863" s="306">
        <v>975.21174574294605</v>
      </c>
      <c r="P1863" s="50">
        <v>1015.4622132008901</v>
      </c>
      <c r="Q1863" s="50">
        <v>1056.9866616351615</v>
      </c>
      <c r="R1863" s="50">
        <v>1100.1665298198309</v>
      </c>
      <c r="S1863" s="50">
        <v>1141.1530306024504</v>
      </c>
      <c r="T1863" s="50">
        <v>1158.1675797151588</v>
      </c>
      <c r="U1863" s="306">
        <v>969.03928860887743</v>
      </c>
      <c r="V1863" s="50">
        <v>1002.6484603918575</v>
      </c>
      <c r="W1863" s="50">
        <v>1037.0433066785686</v>
      </c>
      <c r="X1863" s="50">
        <v>1072.5764971469723</v>
      </c>
      <c r="Y1863" s="50">
        <v>1105.4935113293952</v>
      </c>
      <c r="Z1863" s="50">
        <v>1114.87499637771</v>
      </c>
    </row>
    <row r="1864" spans="1:26" x14ac:dyDescent="0.25">
      <c r="A1864" t="str">
        <f t="shared" si="38"/>
        <v>82. Administratieve en ondersteunende activiteiten ten behoeve van kantoren en overige zakelijke activiteiten</v>
      </c>
      <c r="B1864">
        <v>82</v>
      </c>
      <c r="C1864" s="3" t="s">
        <v>10</v>
      </c>
      <c r="D1864" s="50">
        <v>2297</v>
      </c>
      <c r="E1864" s="50">
        <v>2399</v>
      </c>
      <c r="F1864" s="50">
        <v>2291</v>
      </c>
      <c r="G1864" s="50">
        <v>2267</v>
      </c>
      <c r="H1864" s="50">
        <v>2328</v>
      </c>
      <c r="I1864" s="50">
        <v>2309</v>
      </c>
      <c r="J1864" s="50">
        <v>2309</v>
      </c>
      <c r="K1864" s="50">
        <v>2516</v>
      </c>
      <c r="L1864" s="50">
        <v>2530</v>
      </c>
      <c r="M1864" s="50">
        <v>2560</v>
      </c>
      <c r="N1864" s="50">
        <v>2420.8755087054897</v>
      </c>
      <c r="O1864" s="306">
        <v>2477.947573823948</v>
      </c>
      <c r="P1864" s="50">
        <v>2580.2213093671035</v>
      </c>
      <c r="Q1864" s="50">
        <v>2685.7321450407358</v>
      </c>
      <c r="R1864" s="50">
        <v>2795.4492911613725</v>
      </c>
      <c r="S1864" s="50">
        <v>2899.5932379679725</v>
      </c>
      <c r="T1864" s="50">
        <v>2942.8260649694816</v>
      </c>
      <c r="U1864" s="306">
        <v>2462.2637746422174</v>
      </c>
      <c r="V1864" s="50">
        <v>2547.6624237473111</v>
      </c>
      <c r="W1864" s="50">
        <v>2635.0574190191055</v>
      </c>
      <c r="X1864" s="50">
        <v>2725.3448704323646</v>
      </c>
      <c r="Y1864" s="50">
        <v>2808.9847935433431</v>
      </c>
      <c r="Z1864" s="50">
        <v>2832.8225172129105</v>
      </c>
    </row>
    <row r="1865" spans="1:26" x14ac:dyDescent="0.25">
      <c r="A1865" t="str">
        <f t="shared" si="38"/>
        <v>82. Administratieve en ondersteunende activiteiten ten behoeve van kantoren en overige zakelijke activiteiten</v>
      </c>
      <c r="B1865">
        <v>82</v>
      </c>
      <c r="C1865" s="3" t="s">
        <v>11</v>
      </c>
      <c r="D1865" s="50">
        <v>2480</v>
      </c>
      <c r="E1865" s="50">
        <v>2458</v>
      </c>
      <c r="F1865" s="50">
        <v>2351</v>
      </c>
      <c r="G1865" s="50">
        <v>2317</v>
      </c>
      <c r="H1865" s="50">
        <v>2245</v>
      </c>
      <c r="I1865" s="50">
        <v>2285</v>
      </c>
      <c r="J1865" s="50">
        <v>2317</v>
      </c>
      <c r="K1865" s="50">
        <v>2677</v>
      </c>
      <c r="L1865" s="50">
        <v>2764</v>
      </c>
      <c r="M1865" s="50">
        <v>2816</v>
      </c>
      <c r="N1865" s="50">
        <v>2854.4442626398281</v>
      </c>
      <c r="O1865" s="306">
        <v>2808.9461142183472</v>
      </c>
      <c r="P1865" s="50">
        <v>2781.2445068452039</v>
      </c>
      <c r="Q1865" s="50">
        <v>2757.2122148583603</v>
      </c>
      <c r="R1865" s="50">
        <v>2738.6211659223045</v>
      </c>
      <c r="S1865" s="50">
        <v>2764.8402425986246</v>
      </c>
      <c r="T1865" s="50">
        <v>2867.0036693005873</v>
      </c>
      <c r="U1865" s="306">
        <v>2791.1673091971797</v>
      </c>
      <c r="V1865" s="50">
        <v>2746.1489817248148</v>
      </c>
      <c r="W1865" s="50">
        <v>2705.1887940457436</v>
      </c>
      <c r="X1865" s="50">
        <v>2669.9418838332908</v>
      </c>
      <c r="Y1865" s="50">
        <v>2678.4426506246427</v>
      </c>
      <c r="Z1865" s="50">
        <v>2759.8343809731646</v>
      </c>
    </row>
    <row r="1866" spans="1:26" x14ac:dyDescent="0.25">
      <c r="A1866" t="str">
        <f t="shared" si="38"/>
        <v>82. Administratieve en ondersteunende activiteiten ten behoeve van kantoren en overige zakelijke activiteiten</v>
      </c>
      <c r="B1866">
        <v>82</v>
      </c>
      <c r="C1866" s="3" t="s">
        <v>12</v>
      </c>
      <c r="D1866" s="50">
        <v>2210</v>
      </c>
      <c r="E1866" s="50">
        <v>2266</v>
      </c>
      <c r="F1866" s="50">
        <v>2224</v>
      </c>
      <c r="G1866" s="50">
        <v>2243</v>
      </c>
      <c r="H1866" s="50">
        <v>2121</v>
      </c>
      <c r="I1866" s="50">
        <v>2072</v>
      </c>
      <c r="J1866" s="50">
        <v>2093</v>
      </c>
      <c r="K1866" s="50">
        <v>2490</v>
      </c>
      <c r="L1866" s="50">
        <v>2466</v>
      </c>
      <c r="M1866" s="50">
        <v>2467</v>
      </c>
      <c r="N1866" s="50">
        <v>2538.2811489931387</v>
      </c>
      <c r="O1866" s="306">
        <v>2563.4112976354941</v>
      </c>
      <c r="P1866" s="50">
        <v>2628.0751002364518</v>
      </c>
      <c r="Q1866" s="50">
        <v>2700.2954624611684</v>
      </c>
      <c r="R1866" s="50">
        <v>2779.0242672597583</v>
      </c>
      <c r="S1866" s="50">
        <v>2816.9637341677803</v>
      </c>
      <c r="T1866" s="50">
        <v>2772.063003138418</v>
      </c>
      <c r="U1866" s="306">
        <v>2547.1865685746434</v>
      </c>
      <c r="V1866" s="50">
        <v>2594.9123648237228</v>
      </c>
      <c r="W1866" s="50">
        <v>2649.3459539666869</v>
      </c>
      <c r="X1866" s="50">
        <v>2709.3317541227448</v>
      </c>
      <c r="Y1866" s="50">
        <v>2728.937352187249</v>
      </c>
      <c r="Z1866" s="50">
        <v>2668.4426198001602</v>
      </c>
    </row>
    <row r="1867" spans="1:26" x14ac:dyDescent="0.25">
      <c r="A1867" t="str">
        <f t="shared" si="38"/>
        <v>82. Administratieve en ondersteunende activiteiten ten behoeve van kantoren en overige zakelijke activiteiten</v>
      </c>
      <c r="B1867">
        <v>82</v>
      </c>
      <c r="C1867" s="3" t="s">
        <v>13</v>
      </c>
      <c r="D1867" s="50">
        <v>1933</v>
      </c>
      <c r="E1867" s="50">
        <v>1876</v>
      </c>
      <c r="F1867" s="50">
        <v>1775</v>
      </c>
      <c r="G1867" s="50">
        <v>1821</v>
      </c>
      <c r="H1867" s="50">
        <v>1784</v>
      </c>
      <c r="I1867" s="50">
        <v>1901</v>
      </c>
      <c r="J1867" s="50">
        <v>1936</v>
      </c>
      <c r="K1867" s="50">
        <v>2204</v>
      </c>
      <c r="L1867" s="50">
        <v>2344</v>
      </c>
      <c r="M1867" s="50">
        <v>2315</v>
      </c>
      <c r="N1867" s="50">
        <v>2295.922673863342</v>
      </c>
      <c r="O1867" s="306">
        <v>2370.4342732888558</v>
      </c>
      <c r="P1867" s="50">
        <v>2395.9235058780791</v>
      </c>
      <c r="Q1867" s="50">
        <v>2401.4719997776679</v>
      </c>
      <c r="R1867" s="50">
        <v>2434.6068420915562</v>
      </c>
      <c r="S1867" s="50">
        <v>2504.9520277627535</v>
      </c>
      <c r="T1867" s="50">
        <v>2529.7522028042836</v>
      </c>
      <c r="U1867" s="306">
        <v>2355.4309634898627</v>
      </c>
      <c r="V1867" s="50">
        <v>2365.6902080216273</v>
      </c>
      <c r="W1867" s="50">
        <v>2356.1607293063939</v>
      </c>
      <c r="X1867" s="50">
        <v>2373.5516468113678</v>
      </c>
      <c r="Y1867" s="50">
        <v>2426.6755979442869</v>
      </c>
      <c r="Z1867" s="50">
        <v>2435.1894555981035</v>
      </c>
    </row>
    <row r="1868" spans="1:26" x14ac:dyDescent="0.25">
      <c r="A1868" t="str">
        <f t="shared" si="38"/>
        <v>82. Administratieve en ondersteunende activiteiten ten behoeve van kantoren en overige zakelijke activiteiten</v>
      </c>
      <c r="B1868">
        <v>82</v>
      </c>
      <c r="C1868" s="3" t="s">
        <v>14</v>
      </c>
      <c r="D1868" s="50">
        <v>1684</v>
      </c>
      <c r="E1868" s="50">
        <v>1715</v>
      </c>
      <c r="F1868" s="50">
        <v>1668</v>
      </c>
      <c r="G1868" s="50">
        <v>1702</v>
      </c>
      <c r="H1868" s="50">
        <v>1661</v>
      </c>
      <c r="I1868" s="50">
        <v>1627</v>
      </c>
      <c r="J1868" s="50">
        <v>1652</v>
      </c>
      <c r="K1868" s="50">
        <v>1885</v>
      </c>
      <c r="L1868" s="50">
        <v>1997</v>
      </c>
      <c r="M1868" s="50">
        <v>2034</v>
      </c>
      <c r="N1868" s="50">
        <v>2117.3952374508581</v>
      </c>
      <c r="O1868" s="306">
        <v>2176.4625220125959</v>
      </c>
      <c r="P1868" s="50">
        <v>2230.2426671693256</v>
      </c>
      <c r="Q1868" s="50">
        <v>2292.6290166810286</v>
      </c>
      <c r="R1868" s="50">
        <v>2284.6026913019673</v>
      </c>
      <c r="S1868" s="50">
        <v>2265.7758616541682</v>
      </c>
      <c r="T1868" s="50">
        <v>2339.3090800475779</v>
      </c>
      <c r="U1868" s="306">
        <v>2162.6869274510364</v>
      </c>
      <c r="V1868" s="50">
        <v>2202.1000362867985</v>
      </c>
      <c r="W1868" s="50">
        <v>2249.3714090658896</v>
      </c>
      <c r="X1868" s="50">
        <v>2227.3093078104243</v>
      </c>
      <c r="Y1868" s="50">
        <v>2194.9733699283884</v>
      </c>
      <c r="Z1868" s="50">
        <v>2251.8651426815218</v>
      </c>
    </row>
    <row r="1869" spans="1:26" x14ac:dyDescent="0.25">
      <c r="A1869" t="str">
        <f t="shared" si="38"/>
        <v>82. Administratieve en ondersteunende activiteiten ten behoeve van kantoren en overige zakelijke activiteiten</v>
      </c>
      <c r="B1869">
        <v>82</v>
      </c>
      <c r="C1869" s="3" t="s">
        <v>15</v>
      </c>
      <c r="D1869" s="50">
        <v>1379</v>
      </c>
      <c r="E1869" s="50">
        <v>1426</v>
      </c>
      <c r="F1869" s="50">
        <v>1455</v>
      </c>
      <c r="G1869" s="50">
        <v>1495</v>
      </c>
      <c r="H1869" s="50">
        <v>1484</v>
      </c>
      <c r="I1869" s="50">
        <v>1423</v>
      </c>
      <c r="J1869" s="50">
        <v>1495</v>
      </c>
      <c r="K1869" s="50">
        <v>1717</v>
      </c>
      <c r="L1869" s="50">
        <v>1843</v>
      </c>
      <c r="M1869" s="50">
        <v>1857</v>
      </c>
      <c r="N1869" s="50">
        <v>1833.4484078870037</v>
      </c>
      <c r="O1869" s="306">
        <v>1855.8890378286537</v>
      </c>
      <c r="P1869" s="50">
        <v>1878.3288829205133</v>
      </c>
      <c r="Q1869" s="50">
        <v>1898.8135402599878</v>
      </c>
      <c r="R1869" s="50">
        <v>2005.0899879932822</v>
      </c>
      <c r="S1869" s="50">
        <v>2087.3033409672234</v>
      </c>
      <c r="T1869" s="50">
        <v>2145.4974906591333</v>
      </c>
      <c r="U1869" s="306">
        <v>1844.1424652698349</v>
      </c>
      <c r="V1869" s="50">
        <v>1854.6269256374903</v>
      </c>
      <c r="W1869" s="50">
        <v>1862.9864917225891</v>
      </c>
      <c r="X1869" s="50">
        <v>1954.8062384141886</v>
      </c>
      <c r="Y1869" s="50">
        <v>2022.0778788952023</v>
      </c>
      <c r="Z1869" s="50">
        <v>2065.2982772279552</v>
      </c>
    </row>
    <row r="1870" spans="1:26" x14ac:dyDescent="0.25">
      <c r="A1870" t="str">
        <f t="shared" si="38"/>
        <v>82. Administratieve en ondersteunende activiteiten ten behoeve van kantoren en overige zakelijke activiteiten</v>
      </c>
      <c r="B1870">
        <v>82</v>
      </c>
      <c r="C1870" s="3" t="s">
        <v>16</v>
      </c>
      <c r="D1870" s="50">
        <v>892</v>
      </c>
      <c r="E1870" s="50">
        <v>962</v>
      </c>
      <c r="F1870" s="50">
        <v>981</v>
      </c>
      <c r="G1870" s="50">
        <v>1062</v>
      </c>
      <c r="H1870" s="50">
        <v>1076</v>
      </c>
      <c r="I1870" s="50">
        <v>1191</v>
      </c>
      <c r="J1870" s="50">
        <v>1220</v>
      </c>
      <c r="K1870" s="50">
        <v>1389</v>
      </c>
      <c r="L1870" s="50">
        <v>1496</v>
      </c>
      <c r="M1870" s="50">
        <v>1538</v>
      </c>
      <c r="N1870" s="50">
        <v>1597.2663217077602</v>
      </c>
      <c r="O1870" s="306">
        <v>1664.3348508668375</v>
      </c>
      <c r="P1870" s="50">
        <v>1714.0213549764717</v>
      </c>
      <c r="Q1870" s="50">
        <v>1768.484962458876</v>
      </c>
      <c r="R1870" s="50">
        <v>1790.34115400719</v>
      </c>
      <c r="S1870" s="50">
        <v>1768.5465138542882</v>
      </c>
      <c r="T1870" s="50">
        <v>1790.1449900637865</v>
      </c>
      <c r="U1870" s="306">
        <v>1653.8006919330949</v>
      </c>
      <c r="V1870" s="50">
        <v>1692.3927353522686</v>
      </c>
      <c r="W1870" s="50">
        <v>1735.1169696337361</v>
      </c>
      <c r="X1870" s="50">
        <v>1745.4428867033162</v>
      </c>
      <c r="Y1870" s="50">
        <v>1713.2817800238163</v>
      </c>
      <c r="Z1870" s="50">
        <v>1723.2289387722176</v>
      </c>
    </row>
    <row r="1871" spans="1:26" x14ac:dyDescent="0.25">
      <c r="A1871" t="str">
        <f t="shared" si="38"/>
        <v>82. Administratieve en ondersteunende activiteiten ten behoeve van kantoren en overige zakelijke activiteiten</v>
      </c>
      <c r="B1871">
        <v>82</v>
      </c>
      <c r="C1871" s="3" t="s">
        <v>17</v>
      </c>
      <c r="D1871" s="50">
        <v>320</v>
      </c>
      <c r="E1871" s="50">
        <v>335</v>
      </c>
      <c r="F1871" s="50">
        <v>358</v>
      </c>
      <c r="G1871" s="50">
        <v>422</v>
      </c>
      <c r="H1871" s="50">
        <v>460</v>
      </c>
      <c r="I1871" s="50">
        <v>480</v>
      </c>
      <c r="J1871" s="50">
        <v>544</v>
      </c>
      <c r="K1871" s="50">
        <v>643</v>
      </c>
      <c r="L1871" s="50">
        <v>759</v>
      </c>
      <c r="M1871" s="50">
        <v>785</v>
      </c>
      <c r="N1871" s="50">
        <v>867.02477268586881</v>
      </c>
      <c r="O1871" s="306">
        <v>888.69832687569181</v>
      </c>
      <c r="P1871" s="50">
        <v>923.42269952320919</v>
      </c>
      <c r="Q1871" s="50">
        <v>943.01266540740403</v>
      </c>
      <c r="R1871" s="50">
        <v>968.60594754892179</v>
      </c>
      <c r="S1871" s="50">
        <v>1023.6248271368008</v>
      </c>
      <c r="T1871" s="50">
        <v>1055.7311948256229</v>
      </c>
      <c r="U1871" s="306">
        <v>883.07344350887172</v>
      </c>
      <c r="V1871" s="50">
        <v>911.77036026713506</v>
      </c>
      <c r="W1871" s="50">
        <v>925.21978589680873</v>
      </c>
      <c r="X1871" s="50">
        <v>944.31519790724792</v>
      </c>
      <c r="Y1871" s="50">
        <v>991.63790840391937</v>
      </c>
      <c r="Z1871" s="50">
        <v>1016.2677082504133</v>
      </c>
    </row>
    <row r="1872" spans="1:26" x14ac:dyDescent="0.25">
      <c r="A1872" t="str">
        <f t="shared" si="38"/>
        <v>82. Administratieve en ondersteunende activiteiten ten behoeve van kantoren en overige zakelijke activiteiten</v>
      </c>
      <c r="B1872">
        <v>82</v>
      </c>
      <c r="C1872" s="3" t="s">
        <v>156</v>
      </c>
      <c r="D1872" s="50">
        <v>59</v>
      </c>
      <c r="E1872" s="50">
        <v>66</v>
      </c>
      <c r="F1872" s="50">
        <v>80</v>
      </c>
      <c r="G1872" s="50">
        <v>70</v>
      </c>
      <c r="H1872" s="50">
        <v>87</v>
      </c>
      <c r="I1872" s="50">
        <v>89</v>
      </c>
      <c r="J1872" s="50">
        <v>92</v>
      </c>
      <c r="K1872" s="50">
        <v>96</v>
      </c>
      <c r="L1872" s="50">
        <v>110</v>
      </c>
      <c r="M1872" s="50">
        <v>112</v>
      </c>
      <c r="N1872" s="50">
        <v>132.74519614071633</v>
      </c>
      <c r="O1872" s="306">
        <v>197.56595595155096</v>
      </c>
      <c r="P1872" s="50">
        <v>207.83490331690322</v>
      </c>
      <c r="Q1872" s="50">
        <v>233.87158383163302</v>
      </c>
      <c r="R1872" s="50">
        <v>233.74552941848629</v>
      </c>
      <c r="S1872" s="50">
        <v>257.55502371661998</v>
      </c>
      <c r="T1872" s="50">
        <v>339.09927510240476</v>
      </c>
      <c r="U1872" s="306">
        <v>196.31549173228251</v>
      </c>
      <c r="V1872" s="50">
        <v>205.21230934780061</v>
      </c>
      <c r="W1872" s="50">
        <v>229.45886588550613</v>
      </c>
      <c r="X1872" s="50">
        <v>227.88364704069076</v>
      </c>
      <c r="Y1872" s="50">
        <v>249.50677069025227</v>
      </c>
      <c r="Z1872" s="50">
        <v>326.42366245000295</v>
      </c>
    </row>
    <row r="1873" spans="1:26" x14ac:dyDescent="0.25">
      <c r="A1873" t="str">
        <f t="shared" si="38"/>
        <v>82. Administratieve en ondersteunende activiteiten ten behoeve van kantoren en overige zakelijke activiteiten</v>
      </c>
      <c r="B1873">
        <v>82</v>
      </c>
      <c r="C1873" s="3" t="s">
        <v>6</v>
      </c>
      <c r="D1873" s="50">
        <v>1271</v>
      </c>
      <c r="E1873" s="50">
        <v>1363</v>
      </c>
      <c r="F1873" s="50">
        <v>1419</v>
      </c>
      <c r="G1873" s="50">
        <v>1554</v>
      </c>
      <c r="H1873" s="50">
        <v>1623</v>
      </c>
      <c r="I1873" s="50">
        <v>1760</v>
      </c>
      <c r="J1873" s="50">
        <v>1856</v>
      </c>
      <c r="K1873" s="50">
        <v>2128</v>
      </c>
      <c r="L1873" s="50">
        <v>2365</v>
      </c>
      <c r="M1873" s="50">
        <v>2435</v>
      </c>
      <c r="N1873" s="50">
        <v>2597.0362905343454</v>
      </c>
      <c r="O1873" s="306">
        <v>2750.5991336940806</v>
      </c>
      <c r="P1873" s="50">
        <v>2845.2789578165844</v>
      </c>
      <c r="Q1873" s="50">
        <v>2945.3692116979128</v>
      </c>
      <c r="R1873" s="50">
        <v>2992.6926309745977</v>
      </c>
      <c r="S1873" s="50">
        <v>3049.7263647077089</v>
      </c>
      <c r="T1873" s="50">
        <v>3184.9754599918138</v>
      </c>
      <c r="U1873" s="306">
        <v>2733.1896271742494</v>
      </c>
      <c r="V1873" s="50">
        <v>2809.3754049672043</v>
      </c>
      <c r="W1873" s="50">
        <v>2889.7956214160508</v>
      </c>
      <c r="X1873" s="50">
        <v>2917.6417316512548</v>
      </c>
      <c r="Y1873" s="50">
        <v>2954.4264591179881</v>
      </c>
      <c r="Z1873" s="50">
        <v>3065.920309472634</v>
      </c>
    </row>
    <row r="1874" spans="1:26" x14ac:dyDescent="0.25">
      <c r="A1874" t="str">
        <f t="shared" si="38"/>
        <v>82. Administratieve en ondersteunende activiteiten ten behoeve van kantoren en overige zakelijke activiteiten</v>
      </c>
      <c r="B1874">
        <v>82</v>
      </c>
      <c r="C1874" s="3" t="s">
        <v>157</v>
      </c>
      <c r="D1874" s="207">
        <v>1.0320140079850215</v>
      </c>
      <c r="E1874" s="206"/>
      <c r="F1874" s="206"/>
      <c r="G1874" s="206"/>
      <c r="H1874" s="206"/>
      <c r="I1874" s="206"/>
      <c r="J1874" s="206"/>
      <c r="K1874" s="206"/>
      <c r="L1874" s="206"/>
      <c r="M1874" s="206"/>
      <c r="N1874" s="206"/>
      <c r="O1874" s="308"/>
      <c r="P1874" s="206"/>
      <c r="Q1874" s="206"/>
      <c r="R1874" s="206"/>
      <c r="S1874" s="206"/>
      <c r="T1874" s="206"/>
      <c r="U1874" s="308"/>
      <c r="V1874" s="206"/>
      <c r="W1874" s="206"/>
      <c r="X1874" s="206"/>
      <c r="Y1874" s="206"/>
      <c r="Z1874" s="206"/>
    </row>
    <row r="1875" spans="1:26" x14ac:dyDescent="0.25">
      <c r="A1875" t="str">
        <f t="shared" si="38"/>
        <v>82. Administratieve en ondersteunende activiteiten ten behoeve van kantoren en overige zakelijke activiteiten</v>
      </c>
      <c r="B1875">
        <v>82</v>
      </c>
      <c r="C1875" s="3" t="s">
        <v>158</v>
      </c>
      <c r="D1875" s="206"/>
      <c r="E1875" s="207">
        <v>8.5104907428594778E-3</v>
      </c>
      <c r="F1875" s="207">
        <v>2.9782338928958707E-2</v>
      </c>
      <c r="G1875" s="207">
        <v>9.6130517528612014E-3</v>
      </c>
      <c r="H1875" s="207">
        <v>2.1134314770327289E-2</v>
      </c>
      <c r="I1875" s="207">
        <v>1.1496149749488538E-2</v>
      </c>
      <c r="J1875" s="207">
        <v>8.4629972867270586E-3</v>
      </c>
      <c r="K1875" s="207">
        <v>-5.19464779783122E-2</v>
      </c>
      <c r="L1875" s="207">
        <v>-6.7712113100881766E-3</v>
      </c>
      <c r="M1875" s="207">
        <v>8.0111757289961227E-3</v>
      </c>
      <c r="N1875" s="207">
        <v>1.293032949282058E-2</v>
      </c>
      <c r="O1875" s="307">
        <v>5.5348177737363224E-3</v>
      </c>
      <c r="P1875" s="207">
        <v>5.5348177737366555E-3</v>
      </c>
      <c r="Q1875" s="207">
        <v>5.5348177737359894E-3</v>
      </c>
      <c r="R1875" s="207">
        <v>5.5348177737366555E-3</v>
      </c>
      <c r="S1875" s="207">
        <v>5.5348177737366555E-3</v>
      </c>
      <c r="T1875" s="207">
        <v>5.5348177737361004E-3</v>
      </c>
      <c r="U1875" s="307">
        <v>8.7657752568910396E-3</v>
      </c>
      <c r="V1875" s="207">
        <v>8.7657752568914837E-3</v>
      </c>
      <c r="W1875" s="207">
        <v>8.7657752568915948E-3</v>
      </c>
      <c r="X1875" s="207">
        <v>8.7657752568913727E-3</v>
      </c>
      <c r="Y1875" s="207">
        <v>8.7657752568911507E-3</v>
      </c>
      <c r="Z1875" s="207">
        <v>8.7657752568913727E-3</v>
      </c>
    </row>
    <row r="1876" spans="1:26" x14ac:dyDescent="0.25">
      <c r="A1876" t="str">
        <f t="shared" si="38"/>
        <v>82. Administratieve en ondersteunende activiteiten ten behoeve van kantoren en overige zakelijke activiteiten</v>
      </c>
      <c r="B1876">
        <v>82</v>
      </c>
      <c r="C1876" s="3" t="s">
        <v>159</v>
      </c>
      <c r="D1876" s="208"/>
      <c r="E1876" s="50">
        <v>22.591004643668143</v>
      </c>
      <c r="F1876" s="50">
        <v>17.250320469711486</v>
      </c>
      <c r="G1876" s="50">
        <v>16.786426864661241</v>
      </c>
      <c r="H1876" s="50">
        <v>34.844197737433007</v>
      </c>
      <c r="I1876" s="50">
        <v>23.415287817159889</v>
      </c>
      <c r="J1876" s="50">
        <v>19.674753979234097</v>
      </c>
      <c r="K1876" s="50">
        <v>21.385123729870266</v>
      </c>
      <c r="L1876" s="50">
        <v>23.544192646480106</v>
      </c>
      <c r="M1876" s="50">
        <v>27.673225270098655</v>
      </c>
      <c r="N1876" s="50">
        <v>26.393829265064831</v>
      </c>
      <c r="O1876" s="306">
        <v>23.765051780993677</v>
      </c>
      <c r="P1876" s="50">
        <v>24.325312140483909</v>
      </c>
      <c r="Q1876" s="50">
        <v>25.329304544173581</v>
      </c>
      <c r="R1876" s="50">
        <v>26.365074646445652</v>
      </c>
      <c r="S1876" s="50">
        <v>27.442136911499521</v>
      </c>
      <c r="T1876" s="50">
        <v>28.464488651453014</v>
      </c>
      <c r="U1876" s="306">
        <v>23.87084872969087</v>
      </c>
      <c r="V1876" s="50">
        <v>24.278954405429715</v>
      </c>
      <c r="W1876" s="50">
        <v>25.121020933500681</v>
      </c>
      <c r="X1876" s="50">
        <v>25.982772272783954</v>
      </c>
      <c r="Y1876" s="50">
        <v>26.873044443791898</v>
      </c>
      <c r="Z1876" s="50">
        <v>27.697769195298338</v>
      </c>
    </row>
    <row r="1877" spans="1:26" x14ac:dyDescent="0.25">
      <c r="A1877" t="str">
        <f t="shared" si="38"/>
        <v>82. Administratieve en ondersteunende activiteiten ten behoeve van kantoren en overige zakelijke activiteiten</v>
      </c>
      <c r="B1877">
        <v>82</v>
      </c>
      <c r="C1877" s="3" t="s">
        <v>160</v>
      </c>
      <c r="D1877" s="208"/>
      <c r="E1877" s="50">
        <v>424.60022374646064</v>
      </c>
      <c r="F1877" s="50">
        <v>436.02487418644205</v>
      </c>
      <c r="G1877" s="50">
        <v>382.58173220870879</v>
      </c>
      <c r="H1877" s="50">
        <v>369.0136685752089</v>
      </c>
      <c r="I1877" s="50">
        <v>368.95979671904587</v>
      </c>
      <c r="J1877" s="50">
        <v>367.00446232513718</v>
      </c>
      <c r="K1877" s="50">
        <v>287.97048199982544</v>
      </c>
      <c r="L1877" s="50">
        <v>331.81580100954972</v>
      </c>
      <c r="M1877" s="50">
        <v>366.59240106448658</v>
      </c>
      <c r="N1877" s="50">
        <v>412.98777339534087</v>
      </c>
      <c r="O1877" s="306">
        <v>380.61340998192327</v>
      </c>
      <c r="P1877" s="50">
        <v>389.58635933075755</v>
      </c>
      <c r="Q1877" s="50">
        <v>405.66597808714835</v>
      </c>
      <c r="R1877" s="50">
        <v>422.25453822226217</v>
      </c>
      <c r="S1877" s="50">
        <v>439.50442032825714</v>
      </c>
      <c r="T1877" s="50">
        <v>455.87807629713865</v>
      </c>
      <c r="U1877" s="306">
        <v>383.69170691466866</v>
      </c>
      <c r="V1877" s="50">
        <v>390.25145538021201</v>
      </c>
      <c r="W1877" s="50">
        <v>403.78653941303861</v>
      </c>
      <c r="X1877" s="50">
        <v>417.63803024395895</v>
      </c>
      <c r="Y1877" s="50">
        <v>431.94795498860316</v>
      </c>
      <c r="Z1877" s="50">
        <v>445.20429334605313</v>
      </c>
    </row>
    <row r="1878" spans="1:26" x14ac:dyDescent="0.25">
      <c r="A1878" t="str">
        <f t="shared" si="38"/>
        <v>82. Administratieve en ondersteunende activiteiten ten behoeve van kantoren en overige zakelijke activiteiten</v>
      </c>
      <c r="B1878">
        <v>82</v>
      </c>
      <c r="C1878" s="3" t="s">
        <v>161</v>
      </c>
      <c r="D1878" s="208"/>
      <c r="E1878" s="50">
        <v>680.42045982163484</v>
      </c>
      <c r="F1878" s="50">
        <v>761.66620215809587</v>
      </c>
      <c r="G1878" s="50">
        <v>681.16909894625405</v>
      </c>
      <c r="H1878" s="50">
        <v>700.15202814543102</v>
      </c>
      <c r="I1878" s="50">
        <v>696.55393609375631</v>
      </c>
      <c r="J1878" s="50">
        <v>683.86545373001434</v>
      </c>
      <c r="K1878" s="50">
        <v>544.37997534303872</v>
      </c>
      <c r="L1878" s="50">
        <v>706.84417490567319</v>
      </c>
      <c r="M1878" s="50">
        <v>748.17676930083599</v>
      </c>
      <c r="N1878" s="50">
        <v>769.64146423228397</v>
      </c>
      <c r="O1878" s="306">
        <v>709.91129744717773</v>
      </c>
      <c r="P1878" s="50">
        <v>726.64743429128248</v>
      </c>
      <c r="Q1878" s="50">
        <v>756.63876595336819</v>
      </c>
      <c r="R1878" s="50">
        <v>787.57936326143113</v>
      </c>
      <c r="S1878" s="50">
        <v>819.75344295888431</v>
      </c>
      <c r="T1878" s="50">
        <v>850.293206004475</v>
      </c>
      <c r="U1878" s="306">
        <v>717.7330432878158</v>
      </c>
      <c r="V1878" s="50">
        <v>730.00369742114628</v>
      </c>
      <c r="W1878" s="50">
        <v>755.3224022014856</v>
      </c>
      <c r="X1878" s="50">
        <v>781.23297699105399</v>
      </c>
      <c r="Y1878" s="50">
        <v>808.00109746668693</v>
      </c>
      <c r="Z1878" s="50">
        <v>832.7983810688097</v>
      </c>
    </row>
    <row r="1879" spans="1:26" x14ac:dyDescent="0.25">
      <c r="A1879" t="str">
        <f t="shared" si="38"/>
        <v>82. Administratieve en ondersteunende activiteiten ten behoeve van kantoren en overige zakelijke activiteiten</v>
      </c>
      <c r="B1879">
        <v>82</v>
      </c>
      <c r="C1879" s="3" t="s">
        <v>162</v>
      </c>
      <c r="D1879" s="208"/>
      <c r="E1879" s="50">
        <v>550.45416817123601</v>
      </c>
      <c r="F1879" s="50">
        <v>597.85730984340694</v>
      </c>
      <c r="G1879" s="50">
        <v>524.41379406781084</v>
      </c>
      <c r="H1879" s="50">
        <v>543.52452432517271</v>
      </c>
      <c r="I1879" s="50">
        <v>504.99700106037614</v>
      </c>
      <c r="J1879" s="50">
        <v>507.06396707825127</v>
      </c>
      <c r="K1879" s="50">
        <v>374.19632752657503</v>
      </c>
      <c r="L1879" s="50">
        <v>553.2706449729684</v>
      </c>
      <c r="M1879" s="50">
        <v>612.10994202155928</v>
      </c>
      <c r="N1879" s="50">
        <v>637.478095585294</v>
      </c>
      <c r="O1879" s="306">
        <v>625.0709227619891</v>
      </c>
      <c r="P1879" s="50">
        <v>615.10766301647459</v>
      </c>
      <c r="Q1879" s="50">
        <v>609.0415192457383</v>
      </c>
      <c r="R1879" s="50">
        <v>603.7788882233325</v>
      </c>
      <c r="S1879" s="50">
        <v>599.7077895980517</v>
      </c>
      <c r="T1879" s="50">
        <v>605.4492863463098</v>
      </c>
      <c r="U1879" s="306">
        <v>634.29351081261325</v>
      </c>
      <c r="V1879" s="50">
        <v>620.23257381062683</v>
      </c>
      <c r="W1879" s="50">
        <v>610.22893374762225</v>
      </c>
      <c r="X1879" s="50">
        <v>601.12706352141015</v>
      </c>
      <c r="Y1879" s="50">
        <v>593.29475559493505</v>
      </c>
      <c r="Z1879" s="50">
        <v>595.18373317395458</v>
      </c>
    </row>
    <row r="1880" spans="1:26" x14ac:dyDescent="0.25">
      <c r="A1880" t="str">
        <f t="shared" si="38"/>
        <v>82. Administratieve en ondersteunende activiteiten ten behoeve van kantoren en overige zakelijke activiteiten</v>
      </c>
      <c r="B1880">
        <v>82</v>
      </c>
      <c r="C1880" s="3" t="s">
        <v>163</v>
      </c>
      <c r="D1880" s="208"/>
      <c r="E1880" s="50">
        <v>424.95813448024978</v>
      </c>
      <c r="F1880" s="50">
        <v>483.92831239343207</v>
      </c>
      <c r="G1880" s="50">
        <v>430.10227264736398</v>
      </c>
      <c r="H1880" s="50">
        <v>459.61890047876881</v>
      </c>
      <c r="I1880" s="50">
        <v>414.17701860491985</v>
      </c>
      <c r="J1880" s="50">
        <v>398.32388072770698</v>
      </c>
      <c r="K1880" s="50">
        <v>275.92391535670657</v>
      </c>
      <c r="L1880" s="50">
        <v>440.74754598581734</v>
      </c>
      <c r="M1880" s="50">
        <v>472.95274330626364</v>
      </c>
      <c r="N1880" s="50">
        <v>485.28008507523828</v>
      </c>
      <c r="O1880" s="306">
        <v>480.52981121704613</v>
      </c>
      <c r="P1880" s="50">
        <v>485.28727694843667</v>
      </c>
      <c r="Q1880" s="50">
        <v>497.52898030298269</v>
      </c>
      <c r="R1880" s="50">
        <v>511.20123920134796</v>
      </c>
      <c r="S1880" s="50">
        <v>526.10563138115708</v>
      </c>
      <c r="T1880" s="50">
        <v>533.28806855058372</v>
      </c>
      <c r="U1880" s="306">
        <v>488.7308896897361</v>
      </c>
      <c r="V1880" s="50">
        <v>490.44557509283197</v>
      </c>
      <c r="W1880" s="50">
        <v>499.63489238781204</v>
      </c>
      <c r="X1880" s="50">
        <v>510.11575518009874</v>
      </c>
      <c r="Y1880" s="50">
        <v>521.66566307373319</v>
      </c>
      <c r="Z1880" s="50">
        <v>525.44060399734474</v>
      </c>
    </row>
    <row r="1881" spans="1:26" x14ac:dyDescent="0.25">
      <c r="A1881" t="str">
        <f t="shared" si="38"/>
        <v>82. Administratieve en ondersteunende activiteiten ten behoeve van kantoren en overige zakelijke activiteiten</v>
      </c>
      <c r="B1881">
        <v>82</v>
      </c>
      <c r="C1881" s="3" t="s">
        <v>164</v>
      </c>
      <c r="D1881" s="208"/>
      <c r="E1881" s="50">
        <v>309.69426839573799</v>
      </c>
      <c r="F1881" s="50">
        <v>340.46803971155799</v>
      </c>
      <c r="G1881" s="50">
        <v>286.33745262277631</v>
      </c>
      <c r="H1881" s="50">
        <v>314.7382488145667</v>
      </c>
      <c r="I1881" s="50">
        <v>291.14875132121301</v>
      </c>
      <c r="J1881" s="50">
        <v>304.47712529700448</v>
      </c>
      <c r="K1881" s="50">
        <v>193.13021989267079</v>
      </c>
      <c r="L1881" s="50">
        <v>319.4314760856534</v>
      </c>
      <c r="M1881" s="50">
        <v>374.37195693684203</v>
      </c>
      <c r="N1881" s="50">
        <v>381.12806293799309</v>
      </c>
      <c r="O1881" s="306">
        <v>361.00776047767073</v>
      </c>
      <c r="P1881" s="50">
        <v>372.7238630905486</v>
      </c>
      <c r="Q1881" s="50">
        <v>376.73175537632949</v>
      </c>
      <c r="R1881" s="50">
        <v>377.60419301524513</v>
      </c>
      <c r="S1881" s="50">
        <v>382.81427058174665</v>
      </c>
      <c r="T1881" s="50">
        <v>393.87525195914179</v>
      </c>
      <c r="U1881" s="306">
        <v>368.42578902153406</v>
      </c>
      <c r="V1881" s="50">
        <v>377.97506034872697</v>
      </c>
      <c r="W1881" s="50">
        <v>379.62135719679139</v>
      </c>
      <c r="X1881" s="50">
        <v>378.09216557610097</v>
      </c>
      <c r="Y1881" s="50">
        <v>380.88287912081967</v>
      </c>
      <c r="Z1881" s="50">
        <v>389.40765821503641</v>
      </c>
    </row>
    <row r="1882" spans="1:26" x14ac:dyDescent="0.25">
      <c r="A1882" t="str">
        <f t="shared" si="38"/>
        <v>82. Administratieve en ondersteunende activiteiten ten behoeve van kantoren en overige zakelijke activiteiten</v>
      </c>
      <c r="B1882">
        <v>82</v>
      </c>
      <c r="C1882" s="3" t="s">
        <v>165</v>
      </c>
      <c r="D1882" s="208"/>
      <c r="E1882" s="50">
        <v>244.86676755299405</v>
      </c>
      <c r="F1882" s="50">
        <v>285.85562958772596</v>
      </c>
      <c r="G1882" s="50">
        <v>244.37931421028506</v>
      </c>
      <c r="H1882" s="50">
        <v>268.96985679356015</v>
      </c>
      <c r="I1882" s="50">
        <v>246.48156732112912</v>
      </c>
      <c r="J1882" s="50">
        <v>236.50125000478309</v>
      </c>
      <c r="K1882" s="50">
        <v>140.3388050108347</v>
      </c>
      <c r="L1882" s="50">
        <v>245.28773084479806</v>
      </c>
      <c r="M1882" s="50">
        <v>289.38228288366236</v>
      </c>
      <c r="N1882" s="50">
        <v>304.74945629461206</v>
      </c>
      <c r="O1882" s="306">
        <v>301.58514811455404</v>
      </c>
      <c r="P1882" s="50">
        <v>309.99822822742135</v>
      </c>
      <c r="Q1882" s="50">
        <v>317.65824972734589</v>
      </c>
      <c r="R1882" s="50">
        <v>326.54407138455701</v>
      </c>
      <c r="S1882" s="50">
        <v>325.4008646343737</v>
      </c>
      <c r="T1882" s="50">
        <v>322.71931888068752</v>
      </c>
      <c r="U1882" s="306">
        <v>308.42636210179205</v>
      </c>
      <c r="V1882" s="50">
        <v>315.02369024021584</v>
      </c>
      <c r="W1882" s="50">
        <v>320.76472600072481</v>
      </c>
      <c r="X1882" s="50">
        <v>327.65042087711657</v>
      </c>
      <c r="Y1882" s="50">
        <v>324.43678673352724</v>
      </c>
      <c r="Z1882" s="50">
        <v>319.72663365973847</v>
      </c>
    </row>
    <row r="1883" spans="1:26" x14ac:dyDescent="0.25">
      <c r="A1883" t="str">
        <f t="shared" si="38"/>
        <v>82. Administratieve en ondersteunende activiteiten ten behoeve van kantoren en overige zakelijke activiteiten</v>
      </c>
      <c r="B1883">
        <v>82</v>
      </c>
      <c r="C1883" s="3" t="s">
        <v>166</v>
      </c>
      <c r="D1883" s="206"/>
      <c r="E1883" s="50">
        <v>170.83196646622048</v>
      </c>
      <c r="F1883" s="50">
        <v>206.98803127902681</v>
      </c>
      <c r="G1883" s="50">
        <v>181.85115245399834</v>
      </c>
      <c r="H1883" s="50">
        <v>204.07478506247091</v>
      </c>
      <c r="I1883" s="50">
        <v>188.27019456907985</v>
      </c>
      <c r="J1883" s="50">
        <v>176.21514943080084</v>
      </c>
      <c r="K1883" s="50">
        <v>94.818999903254891</v>
      </c>
      <c r="L1883" s="50">
        <v>186.46507857762737</v>
      </c>
      <c r="M1883" s="50">
        <v>227.39253559641458</v>
      </c>
      <c r="N1883" s="50">
        <v>238.25474841057871</v>
      </c>
      <c r="O1883" s="306">
        <v>221.67376904948114</v>
      </c>
      <c r="P1883" s="50">
        <v>224.3869618492416</v>
      </c>
      <c r="Q1883" s="50">
        <v>227.10005975644123</v>
      </c>
      <c r="R1883" s="50">
        <v>229.57676495337887</v>
      </c>
      <c r="S1883" s="50">
        <v>242.42615882172356</v>
      </c>
      <c r="T1883" s="50">
        <v>252.36619517154924</v>
      </c>
      <c r="U1883" s="306">
        <v>227.59756290292174</v>
      </c>
      <c r="V1883" s="50">
        <v>228.92508397600335</v>
      </c>
      <c r="W1883" s="50">
        <v>230.22658644412084</v>
      </c>
      <c r="X1883" s="50">
        <v>231.26431232705767</v>
      </c>
      <c r="Y1883" s="50">
        <v>242.66247901856286</v>
      </c>
      <c r="Z1883" s="50">
        <v>251.01333381223901</v>
      </c>
    </row>
    <row r="1884" spans="1:26" x14ac:dyDescent="0.25">
      <c r="A1884" t="str">
        <f t="shared" si="38"/>
        <v>82. Administratieve en ondersteunende activiteiten ten behoeve van kantoren en overige zakelijke activiteiten</v>
      </c>
      <c r="B1884">
        <v>82</v>
      </c>
      <c r="C1884" s="3" t="s">
        <v>167</v>
      </c>
      <c r="D1884" s="206"/>
      <c r="E1884" s="50">
        <v>96.650884072722675</v>
      </c>
      <c r="F1884" s="50">
        <v>124.69911266125976</v>
      </c>
      <c r="G1884" s="50">
        <v>107.37591422899661</v>
      </c>
      <c r="H1884" s="50">
        <v>128.47739672841686</v>
      </c>
      <c r="I1884" s="50">
        <v>119.80040682908086</v>
      </c>
      <c r="J1884" s="50">
        <v>128.9918690724601</v>
      </c>
      <c r="K1884" s="50">
        <v>58.433169201338345</v>
      </c>
      <c r="L1884" s="50">
        <v>129.27604541909673</v>
      </c>
      <c r="M1884" s="50">
        <v>161.34912627826617</v>
      </c>
      <c r="N1884" s="50">
        <v>173.44463991655169</v>
      </c>
      <c r="O1884" s="306">
        <v>168.31566999348428</v>
      </c>
      <c r="P1884" s="50">
        <v>175.38317293114025</v>
      </c>
      <c r="Q1884" s="50">
        <v>180.61900437339074</v>
      </c>
      <c r="R1884" s="50">
        <v>186.35823424324965</v>
      </c>
      <c r="S1884" s="50">
        <v>188.66138148548737</v>
      </c>
      <c r="T1884" s="50">
        <v>186.36472036532928</v>
      </c>
      <c r="U1884" s="306">
        <v>173.47636956819699</v>
      </c>
      <c r="V1884" s="50">
        <v>179.61647104609628</v>
      </c>
      <c r="W1884" s="50">
        <v>183.80788702700727</v>
      </c>
      <c r="X1884" s="50">
        <v>188.44809320615286</v>
      </c>
      <c r="Y1884" s="50">
        <v>189.5695734385647</v>
      </c>
      <c r="Z1884" s="50">
        <v>186.07661052296939</v>
      </c>
    </row>
    <row r="1885" spans="1:26" x14ac:dyDescent="0.25">
      <c r="A1885" t="str">
        <f t="shared" si="38"/>
        <v>82. Administratieve en ondersteunende activiteiten ten behoeve van kantoren en overige zakelijke activiteiten</v>
      </c>
      <c r="B1885">
        <v>82</v>
      </c>
      <c r="C1885" s="3" t="s">
        <v>168</v>
      </c>
      <c r="D1885" s="206"/>
      <c r="E1885" s="50">
        <v>73.204617660229815</v>
      </c>
      <c r="F1885" s="50">
        <v>83.762153255396328</v>
      </c>
      <c r="G1885" s="50">
        <v>82.292382848962731</v>
      </c>
      <c r="H1885" s="50">
        <v>101.86584327901949</v>
      </c>
      <c r="I1885" s="50">
        <v>106.60504102962973</v>
      </c>
      <c r="J1885" s="50">
        <v>109.78412963140117</v>
      </c>
      <c r="K1885" s="50">
        <v>91.559259038073293</v>
      </c>
      <c r="L1885" s="50">
        <v>137.26939419097894</v>
      </c>
      <c r="M1885" s="50">
        <v>173.25322241733531</v>
      </c>
      <c r="N1885" s="50">
        <v>183.04965111647073</v>
      </c>
      <c r="O1885" s="306">
        <v>195.76444590291069</v>
      </c>
      <c r="P1885" s="50">
        <v>200.65809076795182</v>
      </c>
      <c r="Q1885" s="50">
        <v>208.49846371324691</v>
      </c>
      <c r="R1885" s="50">
        <v>212.92165776420435</v>
      </c>
      <c r="S1885" s="50">
        <v>218.70033313209532</v>
      </c>
      <c r="T1885" s="50">
        <v>231.122977577829</v>
      </c>
      <c r="U1885" s="306">
        <v>198.56576608030062</v>
      </c>
      <c r="V1885" s="50">
        <v>202.24122809353545</v>
      </c>
      <c r="W1885" s="50">
        <v>208.81338778234723</v>
      </c>
      <c r="X1885" s="50">
        <v>211.89357140296403</v>
      </c>
      <c r="Y1885" s="50">
        <v>216.26679721371653</v>
      </c>
      <c r="Z1885" s="50">
        <v>227.1046308706016</v>
      </c>
    </row>
    <row r="1886" spans="1:26" x14ac:dyDescent="0.25">
      <c r="A1886" t="str">
        <f t="shared" si="38"/>
        <v>82. Administratieve en ondersteunende activiteiten ten behoeve van kantoren en overige zakelijke activiteiten</v>
      </c>
      <c r="B1886">
        <v>82</v>
      </c>
      <c r="C1886" s="3" t="s">
        <v>169</v>
      </c>
      <c r="D1886" s="206"/>
      <c r="E1886" s="50">
        <v>17.210799969198131</v>
      </c>
      <c r="F1886" s="50">
        <v>20.656701267860122</v>
      </c>
      <c r="G1886" s="50">
        <v>23.42488280513659</v>
      </c>
      <c r="H1886" s="50">
        <v>21.303260865717142</v>
      </c>
      <c r="I1886" s="50">
        <v>25.638389576292617</v>
      </c>
      <c r="J1886" s="50">
        <v>25.957827273228517</v>
      </c>
      <c r="K1886" s="50">
        <v>21.275138490639122</v>
      </c>
      <c r="L1886" s="50">
        <v>26.536970112120766</v>
      </c>
      <c r="M1886" s="50">
        <v>32.033007494437648</v>
      </c>
      <c r="N1886" s="50">
        <v>33.166371034066671</v>
      </c>
      <c r="O1886" s="306">
        <v>38.327892312297706</v>
      </c>
      <c r="P1886" s="50">
        <v>57.043771860943394</v>
      </c>
      <c r="Q1886" s="50">
        <v>60.008753797936699</v>
      </c>
      <c r="R1886" s="50">
        <v>67.526397493912171</v>
      </c>
      <c r="S1886" s="50">
        <v>67.490001450115173</v>
      </c>
      <c r="T1886" s="50">
        <v>74.364583431234479</v>
      </c>
      <c r="U1886" s="306">
        <v>38.756786397121395</v>
      </c>
      <c r="V1886" s="50">
        <v>57.317008831328984</v>
      </c>
      <c r="W1886" s="50">
        <v>59.914557141651777</v>
      </c>
      <c r="X1886" s="50">
        <v>66.993672920737509</v>
      </c>
      <c r="Y1886" s="50">
        <v>66.53376610623765</v>
      </c>
      <c r="Z1886" s="50">
        <v>72.846934558949414</v>
      </c>
    </row>
    <row r="1887" spans="1:26" x14ac:dyDescent="0.25">
      <c r="A1887" t="str">
        <f t="shared" si="38"/>
        <v>82. Administratieve en ondersteunende activiteiten ten behoeve van kantoren en overige zakelijke activiteiten</v>
      </c>
      <c r="B1887">
        <v>82</v>
      </c>
      <c r="C1887" s="3" t="s">
        <v>26</v>
      </c>
      <c r="D1887" s="208"/>
      <c r="E1887" s="50">
        <v>187.06630170215061</v>
      </c>
      <c r="F1887" s="50">
        <v>229.1179671845162</v>
      </c>
      <c r="G1887" s="50">
        <v>213.0931798830959</v>
      </c>
      <c r="H1887" s="50">
        <v>251.64650087315349</v>
      </c>
      <c r="I1887" s="50">
        <v>252.04383743500321</v>
      </c>
      <c r="J1887" s="50">
        <v>264.73382597708979</v>
      </c>
      <c r="K1887" s="50">
        <v>171.26756673005076</v>
      </c>
      <c r="L1887" s="50">
        <v>293.08240972219642</v>
      </c>
      <c r="M1887" s="50">
        <v>366.63535619003909</v>
      </c>
      <c r="N1887" s="50">
        <v>389.66066206708911</v>
      </c>
      <c r="O1887" s="306">
        <v>402.40800820869271</v>
      </c>
      <c r="P1887" s="50">
        <v>433.08503556003541</v>
      </c>
      <c r="Q1887" s="50">
        <v>449.12622188457436</v>
      </c>
      <c r="R1887" s="50">
        <v>466.80628950136617</v>
      </c>
      <c r="S1887" s="50">
        <v>474.85171606769791</v>
      </c>
      <c r="T1887" s="50">
        <v>491.85228137439276</v>
      </c>
      <c r="U1887" s="306">
        <v>410.79892204561901</v>
      </c>
      <c r="V1887" s="50">
        <v>439.1747079709607</v>
      </c>
      <c r="W1887" s="50">
        <v>452.53583195100629</v>
      </c>
      <c r="X1887" s="50">
        <v>467.33533752985443</v>
      </c>
      <c r="Y1887" s="50">
        <v>472.37013675851887</v>
      </c>
      <c r="Z1887" s="50">
        <v>486.02817595252043</v>
      </c>
    </row>
    <row r="1888" spans="1:26" x14ac:dyDescent="0.25">
      <c r="A1888" t="str">
        <f t="shared" si="38"/>
        <v>82. Administratieve en ondersteunende activiteiten ten behoeve van kantoren en overige zakelijke activiteiten</v>
      </c>
      <c r="B1888">
        <v>82</v>
      </c>
      <c r="C1888" s="3" t="s">
        <v>19</v>
      </c>
      <c r="D1888" s="208"/>
      <c r="E1888" s="50">
        <v>3015.4832949803526</v>
      </c>
      <c r="F1888" s="50">
        <v>3359.1566868139157</v>
      </c>
      <c r="G1888" s="50">
        <v>2960.7144239049549</v>
      </c>
      <c r="H1888" s="50">
        <v>3146.5827108057656</v>
      </c>
      <c r="I1888" s="50">
        <v>2986.0473909416824</v>
      </c>
      <c r="J1888" s="50">
        <v>2957.8598685500224</v>
      </c>
      <c r="K1888" s="50">
        <v>2103.4114154928275</v>
      </c>
      <c r="L1888" s="50">
        <v>3100.4890547507639</v>
      </c>
      <c r="M1888" s="50">
        <v>3485.2872125702024</v>
      </c>
      <c r="N1888" s="50">
        <v>3645.5741772634947</v>
      </c>
      <c r="O1888" s="306">
        <v>3506.5651790395282</v>
      </c>
      <c r="P1888" s="50">
        <v>3581.1481344546819</v>
      </c>
      <c r="Q1888" s="50">
        <v>3664.8208348781022</v>
      </c>
      <c r="R1888" s="50">
        <v>3751.7104224093659</v>
      </c>
      <c r="S1888" s="50">
        <v>3838.0064312833911</v>
      </c>
      <c r="T1888" s="50">
        <v>3934.1861732357315</v>
      </c>
      <c r="U1888" s="306">
        <v>3563.5686355063913</v>
      </c>
      <c r="V1888" s="50">
        <v>3616.3107986461537</v>
      </c>
      <c r="W1888" s="50">
        <v>3677.2422902761027</v>
      </c>
      <c r="X1888" s="50">
        <v>3740.4388345194352</v>
      </c>
      <c r="Y1888" s="50">
        <v>3802.1347971991786</v>
      </c>
      <c r="Z1888" s="50">
        <v>3872.5005824209952</v>
      </c>
    </row>
    <row r="1889" spans="1:26" x14ac:dyDescent="0.25">
      <c r="A1889" t="str">
        <f t="shared" si="38"/>
        <v>82. Administratieve en ondersteunende activiteiten ten behoeve van kantoren en overige zakelijke activiteiten</v>
      </c>
      <c r="B1889">
        <v>82</v>
      </c>
      <c r="C1889" s="3" t="s">
        <v>20</v>
      </c>
      <c r="D1889" s="208"/>
      <c r="E1889" s="207">
        <v>6.2035263804493881E-2</v>
      </c>
      <c r="F1889" s="207">
        <v>6.8206990190097211E-2</v>
      </c>
      <c r="G1889" s="207">
        <v>7.19735676506221E-2</v>
      </c>
      <c r="H1889" s="207">
        <v>7.9974538730212735E-2</v>
      </c>
      <c r="I1889" s="207">
        <v>8.4407179269689506E-2</v>
      </c>
      <c r="J1889" s="207">
        <v>8.9501814738392402E-2</v>
      </c>
      <c r="K1889" s="207">
        <v>8.1423712673881696E-2</v>
      </c>
      <c r="L1889" s="207">
        <v>9.4527800145953481E-2</v>
      </c>
      <c r="M1889" s="207">
        <v>0.10519516293168454</v>
      </c>
      <c r="N1889" s="207">
        <v>0.10688595077760372</v>
      </c>
      <c r="O1889" s="307">
        <v>0.11475845668407481</v>
      </c>
      <c r="P1889" s="207">
        <v>0.12093468890417271</v>
      </c>
      <c r="Q1889" s="207">
        <v>0.12255066267093873</v>
      </c>
      <c r="R1889" s="207">
        <v>0.12442492541883896</v>
      </c>
      <c r="S1889" s="207">
        <v>0.12372353318566802</v>
      </c>
      <c r="T1889" s="207">
        <v>0.12502008286248978</v>
      </c>
      <c r="U1889" s="307">
        <v>0.11527739860333672</v>
      </c>
      <c r="V1889" s="207">
        <v>0.12144274439447392</v>
      </c>
      <c r="W1889" s="207">
        <v>0.12306391481128866</v>
      </c>
      <c r="X1889" s="207">
        <v>0.1249413125585562</v>
      </c>
      <c r="Y1889" s="207">
        <v>0.12423813514094442</v>
      </c>
      <c r="Z1889" s="207">
        <v>0.12550757982034108</v>
      </c>
    </row>
    <row r="1890" spans="1:26" x14ac:dyDescent="0.25">
      <c r="A1890" t="str">
        <f t="shared" si="38"/>
        <v>82. Administratieve en ondersteunende activiteiten ten behoeve van kantoren en overige zakelijke activiteiten</v>
      </c>
      <c r="B1890">
        <v>82</v>
      </c>
      <c r="C1890" s="3" t="s">
        <v>29</v>
      </c>
      <c r="D1890" s="208"/>
      <c r="E1890" s="50">
        <v>3015.4832949803526</v>
      </c>
      <c r="F1890" s="50">
        <v>2958.1566868139157</v>
      </c>
      <c r="G1890" s="50">
        <v>2960.7144239049549</v>
      </c>
      <c r="H1890" s="50">
        <v>2999.5827108057656</v>
      </c>
      <c r="I1890" s="50">
        <v>2986.0473909416824</v>
      </c>
      <c r="J1890" s="50">
        <v>2957.8598685500224</v>
      </c>
      <c r="K1890" s="50">
        <v>2103.4114154928275</v>
      </c>
      <c r="L1890" s="50">
        <v>3100.4890547507639</v>
      </c>
      <c r="M1890" s="50">
        <v>3485.2872125702024</v>
      </c>
      <c r="N1890" s="50">
        <v>3645.5741772634947</v>
      </c>
      <c r="O1890" s="306">
        <v>3506.5651790395282</v>
      </c>
      <c r="P1890" s="50">
        <v>3581.1481344546819</v>
      </c>
      <c r="Q1890" s="50">
        <v>3664.8208348781022</v>
      </c>
      <c r="R1890" s="50">
        <v>3751.7104224093659</v>
      </c>
      <c r="S1890" s="50">
        <v>3838.0064312833911</v>
      </c>
      <c r="T1890" s="50">
        <v>3934.1861732357315</v>
      </c>
      <c r="U1890" s="306">
        <v>3563.5686355063913</v>
      </c>
      <c r="V1890" s="50">
        <v>3616.3107986461537</v>
      </c>
      <c r="W1890" s="50">
        <v>3677.2422902761027</v>
      </c>
      <c r="X1890" s="50">
        <v>3740.4388345194352</v>
      </c>
      <c r="Y1890" s="50">
        <v>3802.1347971991786</v>
      </c>
      <c r="Z1890" s="50">
        <v>3872.5005824209952</v>
      </c>
    </row>
    <row r="1891" spans="1:26" x14ac:dyDescent="0.25">
      <c r="A1891" t="str">
        <f t="shared" si="38"/>
        <v>84. Openbaar bestuur en defensie; verplichte sociale verzekeringen</v>
      </c>
      <c r="B1891">
        <v>84</v>
      </c>
      <c r="C1891" s="3" t="s">
        <v>25</v>
      </c>
      <c r="D1891" s="50">
        <v>150963</v>
      </c>
      <c r="E1891" s="50">
        <v>149856</v>
      </c>
      <c r="F1891" s="50">
        <v>149950</v>
      </c>
      <c r="G1891" s="50">
        <v>147657</v>
      </c>
      <c r="H1891" s="50">
        <v>147510</v>
      </c>
      <c r="I1891" s="50">
        <v>146542</v>
      </c>
      <c r="J1891" s="50">
        <v>146000</v>
      </c>
      <c r="K1891" s="50">
        <v>147365</v>
      </c>
      <c r="L1891" s="50">
        <v>149404</v>
      </c>
      <c r="M1891" s="50">
        <v>149582</v>
      </c>
      <c r="N1891" s="50">
        <v>151759.49090491619</v>
      </c>
      <c r="O1891" s="306">
        <v>151839.37075915321</v>
      </c>
      <c r="P1891" s="50">
        <v>151919.29265880759</v>
      </c>
      <c r="Q1891" s="50">
        <v>151999.25662600997</v>
      </c>
      <c r="R1891" s="50">
        <v>152079.26268290327</v>
      </c>
      <c r="S1891" s="50">
        <v>152159.31085164155</v>
      </c>
      <c r="T1891" s="50">
        <v>152239.4011543908</v>
      </c>
      <c r="U1891" s="306">
        <v>150950.73764680122</v>
      </c>
      <c r="V1891" s="50">
        <v>150146.29437831952</v>
      </c>
      <c r="W1891" s="50">
        <v>149346.13813077108</v>
      </c>
      <c r="X1891" s="50">
        <v>148550.24605786079</v>
      </c>
      <c r="Y1891" s="50">
        <v>147758.59543504514</v>
      </c>
      <c r="Z1891" s="50">
        <v>146971.16365888395</v>
      </c>
    </row>
    <row r="1892" spans="1:26" x14ac:dyDescent="0.25">
      <c r="A1892" t="str">
        <f t="shared" si="38"/>
        <v>84. Openbaar bestuur en defensie; verplichte sociale verzekeringen</v>
      </c>
      <c r="B1892">
        <v>84</v>
      </c>
      <c r="C1892" s="3" t="s">
        <v>154</v>
      </c>
      <c r="D1892" s="206"/>
      <c r="E1892" s="50">
        <v>-1107</v>
      </c>
      <c r="F1892" s="50">
        <v>94</v>
      </c>
      <c r="G1892" s="50">
        <v>-2293</v>
      </c>
      <c r="H1892" s="50">
        <v>-147</v>
      </c>
      <c r="I1892" s="50">
        <v>-968</v>
      </c>
      <c r="J1892" s="50">
        <v>-542</v>
      </c>
      <c r="K1892" s="50">
        <v>1365</v>
      </c>
      <c r="L1892" s="50">
        <v>2039</v>
      </c>
      <c r="M1892" s="50">
        <v>178</v>
      </c>
      <c r="N1892" s="50">
        <v>2177.4909049161943</v>
      </c>
      <c r="O1892" s="306">
        <v>79.879854237020481</v>
      </c>
      <c r="P1892" s="50">
        <v>79.921899654378649</v>
      </c>
      <c r="Q1892" s="50">
        <v>79.963967202376807</v>
      </c>
      <c r="R1892" s="50">
        <v>80.006056893296773</v>
      </c>
      <c r="S1892" s="50">
        <v>80.048168738285312</v>
      </c>
      <c r="T1892" s="50">
        <v>80.090302749245893</v>
      </c>
      <c r="U1892" s="306">
        <v>-808.75325811497169</v>
      </c>
      <c r="V1892" s="50">
        <v>-804.44326848170022</v>
      </c>
      <c r="W1892" s="50">
        <v>-800.15624754843884</v>
      </c>
      <c r="X1892" s="50">
        <v>-795.89207291029743</v>
      </c>
      <c r="Y1892" s="50">
        <v>-791.65062281565042</v>
      </c>
      <c r="Z1892" s="50">
        <v>-787.43177616118919</v>
      </c>
    </row>
    <row r="1893" spans="1:26" x14ac:dyDescent="0.25">
      <c r="A1893" t="str">
        <f t="shared" si="38"/>
        <v>84. Openbaar bestuur en defensie; verplichte sociale verzekeringen</v>
      </c>
      <c r="B1893">
        <v>84</v>
      </c>
      <c r="C1893" s="3" t="s">
        <v>155</v>
      </c>
      <c r="D1893" s="206"/>
      <c r="E1893" s="207">
        <v>0.99266707736332749</v>
      </c>
      <c r="F1893" s="207">
        <v>1.0006272688447577</v>
      </c>
      <c r="G1893" s="207">
        <v>0.98470823607869284</v>
      </c>
      <c r="H1893" s="207">
        <v>0.99900444950120892</v>
      </c>
      <c r="I1893" s="207">
        <v>0.99343773303504845</v>
      </c>
      <c r="J1893" s="207">
        <v>0.9963014016459445</v>
      </c>
      <c r="K1893" s="207">
        <v>1.0093493150684931</v>
      </c>
      <c r="L1893" s="207">
        <v>1.0138363926305431</v>
      </c>
      <c r="M1893" s="207">
        <v>1.0011914004979787</v>
      </c>
      <c r="N1893" s="207">
        <v>1.0145571720188002</v>
      </c>
      <c r="O1893" s="307">
        <v>1.0005263582116724</v>
      </c>
      <c r="P1893" s="207">
        <v>1.0005263582116732</v>
      </c>
      <c r="Q1893" s="207">
        <v>1.0005263582116721</v>
      </c>
      <c r="R1893" s="207">
        <v>1.000526358211673</v>
      </c>
      <c r="S1893" s="207">
        <v>1.0005263582116728</v>
      </c>
      <c r="T1893" s="207">
        <v>1.0005263582116728</v>
      </c>
      <c r="U1893" s="307">
        <v>0.99467082254103178</v>
      </c>
      <c r="V1893" s="207">
        <v>0.99467082254103345</v>
      </c>
      <c r="W1893" s="207">
        <v>0.99467082254103245</v>
      </c>
      <c r="X1893" s="207">
        <v>0.9946708225410329</v>
      </c>
      <c r="Y1893" s="207">
        <v>0.99467082254103234</v>
      </c>
      <c r="Z1893" s="207">
        <v>0.99467082254103212</v>
      </c>
    </row>
    <row r="1894" spans="1:26" x14ac:dyDescent="0.25">
      <c r="A1894" t="str">
        <f t="shared" si="38"/>
        <v>84. Openbaar bestuur en defensie; verplichte sociale verzekeringen</v>
      </c>
      <c r="B1894">
        <v>84</v>
      </c>
      <c r="C1894" s="3" t="s">
        <v>8</v>
      </c>
      <c r="D1894" s="50">
        <v>593</v>
      </c>
      <c r="E1894" s="50">
        <v>485</v>
      </c>
      <c r="F1894" s="50">
        <v>310</v>
      </c>
      <c r="G1894" s="50">
        <v>285</v>
      </c>
      <c r="H1894" s="50">
        <v>321</v>
      </c>
      <c r="I1894" s="50">
        <v>391</v>
      </c>
      <c r="J1894" s="50">
        <v>336</v>
      </c>
      <c r="K1894" s="50">
        <v>393</v>
      </c>
      <c r="L1894" s="50">
        <v>456</v>
      </c>
      <c r="M1894" s="50">
        <v>517</v>
      </c>
      <c r="N1894" s="50">
        <v>504.91030012237695</v>
      </c>
      <c r="O1894" s="306">
        <v>493.50565614722689</v>
      </c>
      <c r="P1894" s="50">
        <v>495.79255217506523</v>
      </c>
      <c r="Q1894" s="50">
        <v>494.70445103058591</v>
      </c>
      <c r="R1894" s="50">
        <v>489.21134404402432</v>
      </c>
      <c r="S1894" s="50">
        <v>481.11984895766057</v>
      </c>
      <c r="T1894" s="50">
        <v>458.32407255755038</v>
      </c>
      <c r="U1894" s="306">
        <v>490.61743641217032</v>
      </c>
      <c r="V1894" s="50">
        <v>490.00632629748964</v>
      </c>
      <c r="W1894" s="50">
        <v>486.0694776903174</v>
      </c>
      <c r="X1894" s="50">
        <v>477.85913904359336</v>
      </c>
      <c r="Y1894" s="50">
        <v>467.20501505963625</v>
      </c>
      <c r="Z1894" s="50">
        <v>442.46378904466133</v>
      </c>
    </row>
    <row r="1895" spans="1:26" x14ac:dyDescent="0.25">
      <c r="A1895" t="str">
        <f t="shared" si="38"/>
        <v>84. Openbaar bestuur en defensie; verplichte sociale verzekeringen</v>
      </c>
      <c r="B1895">
        <v>84</v>
      </c>
      <c r="C1895" s="3" t="s">
        <v>9</v>
      </c>
      <c r="D1895" s="50">
        <v>5348</v>
      </c>
      <c r="E1895" s="50">
        <v>4977</v>
      </c>
      <c r="F1895" s="50">
        <v>4830</v>
      </c>
      <c r="G1895" s="50">
        <v>4549</v>
      </c>
      <c r="H1895" s="50">
        <v>4538</v>
      </c>
      <c r="I1895" s="50">
        <v>4842</v>
      </c>
      <c r="J1895" s="50">
        <v>4904</v>
      </c>
      <c r="K1895" s="50">
        <v>5706</v>
      </c>
      <c r="L1895" s="50">
        <v>5679</v>
      </c>
      <c r="M1895" s="50">
        <v>5626</v>
      </c>
      <c r="N1895" s="50">
        <v>6300.4454112897238</v>
      </c>
      <c r="O1895" s="306">
        <v>6158.1343180456142</v>
      </c>
      <c r="P1895" s="50">
        <v>6186.6709978899316</v>
      </c>
      <c r="Q1895" s="50">
        <v>6173.0932953532792</v>
      </c>
      <c r="R1895" s="50">
        <v>6104.5484058970378</v>
      </c>
      <c r="S1895" s="50">
        <v>6003.5799307540328</v>
      </c>
      <c r="T1895" s="50">
        <v>5719.1263460637419</v>
      </c>
      <c r="U1895" s="306">
        <v>6122.0941129396315</v>
      </c>
      <c r="V1895" s="50">
        <v>6114.4684694997977</v>
      </c>
      <c r="W1895" s="50">
        <v>6065.343110528137</v>
      </c>
      <c r="X1895" s="50">
        <v>5962.8916643220491</v>
      </c>
      <c r="Y1895" s="50">
        <v>5829.9458191892309</v>
      </c>
      <c r="Z1895" s="50">
        <v>5521.216241127644</v>
      </c>
    </row>
    <row r="1896" spans="1:26" x14ac:dyDescent="0.25">
      <c r="A1896" t="str">
        <f t="shared" si="38"/>
        <v>84. Openbaar bestuur en defensie; verplichte sociale verzekeringen</v>
      </c>
      <c r="B1896">
        <v>84</v>
      </c>
      <c r="C1896" s="3" t="s">
        <v>10</v>
      </c>
      <c r="D1896" s="50">
        <v>11959</v>
      </c>
      <c r="E1896" s="50">
        <v>11770</v>
      </c>
      <c r="F1896" s="50">
        <v>11976</v>
      </c>
      <c r="G1896" s="50">
        <v>11867</v>
      </c>
      <c r="H1896" s="50">
        <v>12018</v>
      </c>
      <c r="I1896" s="50">
        <v>12002</v>
      </c>
      <c r="J1896" s="50">
        <v>11769</v>
      </c>
      <c r="K1896" s="50">
        <v>12148</v>
      </c>
      <c r="L1896" s="50">
        <v>12487</v>
      </c>
      <c r="M1896" s="50">
        <v>12575</v>
      </c>
      <c r="N1896" s="50">
        <v>14895.409786164695</v>
      </c>
      <c r="O1896" s="306">
        <v>14558.960231790385</v>
      </c>
      <c r="P1896" s="50">
        <v>14626.426182603325</v>
      </c>
      <c r="Q1896" s="50">
        <v>14594.326000785117</v>
      </c>
      <c r="R1896" s="50">
        <v>14432.273296484474</v>
      </c>
      <c r="S1896" s="50">
        <v>14193.565282278956</v>
      </c>
      <c r="T1896" s="50">
        <v>13521.064779137852</v>
      </c>
      <c r="U1896" s="306">
        <v>14473.754569525763</v>
      </c>
      <c r="V1896" s="50">
        <v>14455.726148278598</v>
      </c>
      <c r="W1896" s="50">
        <v>14339.584779691522</v>
      </c>
      <c r="X1896" s="50">
        <v>14097.370749602422</v>
      </c>
      <c r="Y1896" s="50">
        <v>13783.062361329923</v>
      </c>
      <c r="Z1896" s="50">
        <v>13053.168952508895</v>
      </c>
    </row>
    <row r="1897" spans="1:26" x14ac:dyDescent="0.25">
      <c r="A1897" t="str">
        <f t="shared" si="38"/>
        <v>84. Openbaar bestuur en defensie; verplichte sociale verzekeringen</v>
      </c>
      <c r="B1897">
        <v>84</v>
      </c>
      <c r="C1897" s="3" t="s">
        <v>11</v>
      </c>
      <c r="D1897" s="50">
        <v>17269</v>
      </c>
      <c r="E1897" s="50">
        <v>16779</v>
      </c>
      <c r="F1897" s="50">
        <v>16444</v>
      </c>
      <c r="G1897" s="50">
        <v>15950</v>
      </c>
      <c r="H1897" s="50">
        <v>15653</v>
      </c>
      <c r="I1897" s="50">
        <v>15423</v>
      </c>
      <c r="J1897" s="50">
        <v>15357</v>
      </c>
      <c r="K1897" s="50">
        <v>15789</v>
      </c>
      <c r="L1897" s="50">
        <v>16163</v>
      </c>
      <c r="M1897" s="50">
        <v>16434</v>
      </c>
      <c r="N1897" s="50">
        <v>16118.802330951836</v>
      </c>
      <c r="O1897" s="306">
        <v>16416.452989977603</v>
      </c>
      <c r="P1897" s="50">
        <v>16535.585422122142</v>
      </c>
      <c r="Q1897" s="50">
        <v>16835.265718539908</v>
      </c>
      <c r="R1897" s="50">
        <v>17324.797935323764</v>
      </c>
      <c r="S1897" s="50">
        <v>17925.712290357511</v>
      </c>
      <c r="T1897" s="50">
        <v>17753.79661968998</v>
      </c>
      <c r="U1897" s="306">
        <v>16320.37643459328</v>
      </c>
      <c r="V1897" s="50">
        <v>16342.604241080653</v>
      </c>
      <c r="W1897" s="50">
        <v>16541.40931528118</v>
      </c>
      <c r="X1897" s="50">
        <v>16922.774024498132</v>
      </c>
      <c r="Y1897" s="50">
        <v>17407.26910086014</v>
      </c>
      <c r="Z1897" s="50">
        <v>17139.427301824639</v>
      </c>
    </row>
    <row r="1898" spans="1:26" x14ac:dyDescent="0.25">
      <c r="A1898" t="str">
        <f t="shared" si="38"/>
        <v>84. Openbaar bestuur en defensie; verplichte sociale verzekeringen</v>
      </c>
      <c r="B1898">
        <v>84</v>
      </c>
      <c r="C1898" s="3" t="s">
        <v>12</v>
      </c>
      <c r="D1898" s="50">
        <v>17314</v>
      </c>
      <c r="E1898" s="50">
        <v>18138</v>
      </c>
      <c r="F1898" s="50">
        <v>18803</v>
      </c>
      <c r="G1898" s="50">
        <v>18944</v>
      </c>
      <c r="H1898" s="50">
        <v>19328</v>
      </c>
      <c r="I1898" s="50">
        <v>19285</v>
      </c>
      <c r="J1898" s="50">
        <v>18992</v>
      </c>
      <c r="K1898" s="50">
        <v>18700</v>
      </c>
      <c r="L1898" s="50">
        <v>18731</v>
      </c>
      <c r="M1898" s="50">
        <v>18625</v>
      </c>
      <c r="N1898" s="50">
        <v>18438.002945591834</v>
      </c>
      <c r="O1898" s="306">
        <v>18518.236129707471</v>
      </c>
      <c r="P1898" s="50">
        <v>18721.940729537895</v>
      </c>
      <c r="Q1898" s="50">
        <v>18549.507795367212</v>
      </c>
      <c r="R1898" s="50">
        <v>18415.235165166923</v>
      </c>
      <c r="S1898" s="50">
        <v>18062.038183358822</v>
      </c>
      <c r="T1898" s="50">
        <v>18395.572738733437</v>
      </c>
      <c r="U1898" s="306">
        <v>18409.858982693921</v>
      </c>
      <c r="V1898" s="50">
        <v>18503.443340957892</v>
      </c>
      <c r="W1898" s="50">
        <v>18225.729618408375</v>
      </c>
      <c r="X1898" s="50">
        <v>17987.90753413122</v>
      </c>
      <c r="Y1898" s="50">
        <v>17539.652208791933</v>
      </c>
      <c r="Z1898" s="50">
        <v>17758.994787699357</v>
      </c>
    </row>
    <row r="1899" spans="1:26" x14ac:dyDescent="0.25">
      <c r="A1899" t="str">
        <f t="shared" si="38"/>
        <v>84. Openbaar bestuur en defensie; verplichte sociale verzekeringen</v>
      </c>
      <c r="B1899">
        <v>84</v>
      </c>
      <c r="C1899" s="3" t="s">
        <v>13</v>
      </c>
      <c r="D1899" s="50">
        <v>19355</v>
      </c>
      <c r="E1899" s="50">
        <v>19306</v>
      </c>
      <c r="F1899" s="50">
        <v>18878</v>
      </c>
      <c r="G1899" s="50">
        <v>18433</v>
      </c>
      <c r="H1899" s="50">
        <v>18421</v>
      </c>
      <c r="I1899" s="50">
        <v>18695</v>
      </c>
      <c r="J1899" s="50">
        <v>19342</v>
      </c>
      <c r="K1899" s="50">
        <v>19904</v>
      </c>
      <c r="L1899" s="50">
        <v>20746</v>
      </c>
      <c r="M1899" s="50">
        <v>21145</v>
      </c>
      <c r="N1899" s="50">
        <v>21448.769336807323</v>
      </c>
      <c r="O1899" s="306">
        <v>21375.407183968884</v>
      </c>
      <c r="P1899" s="50">
        <v>21194.144843943875</v>
      </c>
      <c r="Q1899" s="50">
        <v>21109.307011060937</v>
      </c>
      <c r="R1899" s="50">
        <v>20870.375742438482</v>
      </c>
      <c r="S1899" s="50">
        <v>20660.834867902769</v>
      </c>
      <c r="T1899" s="50">
        <v>20750.740730963473</v>
      </c>
      <c r="U1899" s="306">
        <v>21250.308571410682</v>
      </c>
      <c r="V1899" s="50">
        <v>20946.795203835158</v>
      </c>
      <c r="W1899" s="50">
        <v>20740.848019248082</v>
      </c>
      <c r="X1899" s="50">
        <v>20386.076294462331</v>
      </c>
      <c r="Y1899" s="50">
        <v>20063.287113420731</v>
      </c>
      <c r="Z1899" s="50">
        <v>20032.662299562282</v>
      </c>
    </row>
    <row r="1900" spans="1:26" x14ac:dyDescent="0.25">
      <c r="A1900" t="str">
        <f t="shared" si="38"/>
        <v>84. Openbaar bestuur en defensie; verplichte sociale verzekeringen</v>
      </c>
      <c r="B1900">
        <v>84</v>
      </c>
      <c r="C1900" s="3" t="s">
        <v>14</v>
      </c>
      <c r="D1900" s="50">
        <v>22725</v>
      </c>
      <c r="E1900" s="50">
        <v>21870</v>
      </c>
      <c r="F1900" s="50">
        <v>21658</v>
      </c>
      <c r="G1900" s="50">
        <v>21032</v>
      </c>
      <c r="H1900" s="50">
        <v>20732</v>
      </c>
      <c r="I1900" s="50">
        <v>20203</v>
      </c>
      <c r="J1900" s="50">
        <v>19915</v>
      </c>
      <c r="K1900" s="50">
        <v>19378</v>
      </c>
      <c r="L1900" s="50">
        <v>19445</v>
      </c>
      <c r="M1900" s="50">
        <v>19757</v>
      </c>
      <c r="N1900" s="50">
        <v>20483.03251271374</v>
      </c>
      <c r="O1900" s="306">
        <v>21368.081104342567</v>
      </c>
      <c r="P1900" s="50">
        <v>22302.300434420355</v>
      </c>
      <c r="Q1900" s="50">
        <v>23222.209316184253</v>
      </c>
      <c r="R1900" s="50">
        <v>23694.179601281168</v>
      </c>
      <c r="S1900" s="50">
        <v>24034.570484406009</v>
      </c>
      <c r="T1900" s="50">
        <v>23952.364004136878</v>
      </c>
      <c r="U1900" s="306">
        <v>21243.02536733705</v>
      </c>
      <c r="V1900" s="50">
        <v>22042.017888147828</v>
      </c>
      <c r="W1900" s="50">
        <v>22816.87001121205</v>
      </c>
      <c r="X1900" s="50">
        <v>23144.353462894283</v>
      </c>
      <c r="Y1900" s="50">
        <v>23339.448350439943</v>
      </c>
      <c r="Z1900" s="50">
        <v>23123.49354618854</v>
      </c>
    </row>
    <row r="1901" spans="1:26" x14ac:dyDescent="0.25">
      <c r="A1901" t="str">
        <f t="shared" si="38"/>
        <v>84. Openbaar bestuur en defensie; verplichte sociale verzekeringen</v>
      </c>
      <c r="B1901">
        <v>84</v>
      </c>
      <c r="C1901" s="3" t="s">
        <v>15</v>
      </c>
      <c r="D1901" s="50">
        <v>26898</v>
      </c>
      <c r="E1901" s="50">
        <v>26474</v>
      </c>
      <c r="F1901" s="50">
        <v>26128</v>
      </c>
      <c r="G1901" s="50">
        <v>24746</v>
      </c>
      <c r="H1901" s="50">
        <v>23788</v>
      </c>
      <c r="I1901" s="50">
        <v>22631</v>
      </c>
      <c r="J1901" s="50">
        <v>22088</v>
      </c>
      <c r="K1901" s="50">
        <v>21861</v>
      </c>
      <c r="L1901" s="50">
        <v>21838</v>
      </c>
      <c r="M1901" s="50">
        <v>21842</v>
      </c>
      <c r="N1901" s="50">
        <v>21422.207950524873</v>
      </c>
      <c r="O1901" s="306">
        <v>20974.504624458139</v>
      </c>
      <c r="P1901" s="50">
        <v>20519.26971999892</v>
      </c>
      <c r="Q1901" s="50">
        <v>20463.11022371758</v>
      </c>
      <c r="R1901" s="50">
        <v>20849.875377318527</v>
      </c>
      <c r="S1901" s="50">
        <v>21628.943398072235</v>
      </c>
      <c r="T1901" s="50">
        <v>22566.452371632913</v>
      </c>
      <c r="U1901" s="306">
        <v>20851.752276162148</v>
      </c>
      <c r="V1901" s="50">
        <v>20279.796317419728</v>
      </c>
      <c r="W1901" s="50">
        <v>20105.93047554131</v>
      </c>
      <c r="X1901" s="50">
        <v>20366.051642651688</v>
      </c>
      <c r="Y1901" s="50">
        <v>21003.396238822854</v>
      </c>
      <c r="Z1901" s="50">
        <v>21785.541322171819</v>
      </c>
    </row>
    <row r="1902" spans="1:26" x14ac:dyDescent="0.25">
      <c r="A1902" t="str">
        <f t="shared" si="38"/>
        <v>84. Openbaar bestuur en defensie; verplichte sociale verzekeringen</v>
      </c>
      <c r="B1902">
        <v>84</v>
      </c>
      <c r="C1902" s="3" t="s">
        <v>16</v>
      </c>
      <c r="D1902" s="50">
        <v>22949</v>
      </c>
      <c r="E1902" s="50">
        <v>23194</v>
      </c>
      <c r="F1902" s="50">
        <v>23508</v>
      </c>
      <c r="G1902" s="50">
        <v>23608</v>
      </c>
      <c r="H1902" s="50">
        <v>23784</v>
      </c>
      <c r="I1902" s="50">
        <v>23249</v>
      </c>
      <c r="J1902" s="50">
        <v>22887</v>
      </c>
      <c r="K1902" s="50">
        <v>22327</v>
      </c>
      <c r="L1902" s="50">
        <v>21782</v>
      </c>
      <c r="M1902" s="50">
        <v>21098</v>
      </c>
      <c r="N1902" s="50">
        <v>20447.075683750325</v>
      </c>
      <c r="O1902" s="306">
        <v>20027.757256313042</v>
      </c>
      <c r="P1902" s="50">
        <v>19788.087208776898</v>
      </c>
      <c r="Q1902" s="50">
        <v>19559.937812427499</v>
      </c>
      <c r="R1902" s="50">
        <v>19384.357063295523</v>
      </c>
      <c r="S1902" s="50">
        <v>18979.97467128362</v>
      </c>
      <c r="T1902" s="50">
        <v>18583.395728525375</v>
      </c>
      <c r="U1902" s="306">
        <v>19910.545704558546</v>
      </c>
      <c r="V1902" s="50">
        <v>19557.147188050869</v>
      </c>
      <c r="W1902" s="50">
        <v>19218.522769171326</v>
      </c>
      <c r="X1902" s="50">
        <v>18934.5408481501</v>
      </c>
      <c r="Y1902" s="50">
        <v>18431.04035582811</v>
      </c>
      <c r="Z1902" s="50">
        <v>17940.318171542785</v>
      </c>
    </row>
    <row r="1903" spans="1:26" x14ac:dyDescent="0.25">
      <c r="A1903" t="str">
        <f t="shared" si="38"/>
        <v>84. Openbaar bestuur en defensie; verplichte sociale verzekeringen</v>
      </c>
      <c r="B1903">
        <v>84</v>
      </c>
      <c r="C1903" s="3" t="s">
        <v>17</v>
      </c>
      <c r="D1903" s="50">
        <v>5872</v>
      </c>
      <c r="E1903" s="50">
        <v>6143</v>
      </c>
      <c r="F1903" s="50">
        <v>6687</v>
      </c>
      <c r="G1903" s="50">
        <v>7483</v>
      </c>
      <c r="H1903" s="50">
        <v>8114</v>
      </c>
      <c r="I1903" s="50">
        <v>9074</v>
      </c>
      <c r="J1903" s="50">
        <v>9687</v>
      </c>
      <c r="K1903" s="50">
        <v>10354</v>
      </c>
      <c r="L1903" s="50">
        <v>11042</v>
      </c>
      <c r="M1903" s="50">
        <v>11038</v>
      </c>
      <c r="N1903" s="50">
        <v>10672.657100083066</v>
      </c>
      <c r="O1903" s="306">
        <v>10198.771362940453</v>
      </c>
      <c r="P1903" s="50">
        <v>9688.5387147296606</v>
      </c>
      <c r="Q1903" s="50">
        <v>9125.5253683088267</v>
      </c>
      <c r="R1903" s="50">
        <v>8648.0642191365769</v>
      </c>
      <c r="S1903" s="50">
        <v>8429.4671643647034</v>
      </c>
      <c r="T1903" s="50">
        <v>8315.9617619631317</v>
      </c>
      <c r="U1903" s="306">
        <v>10139.083510619261</v>
      </c>
      <c r="V1903" s="50">
        <v>9575.4670818842078</v>
      </c>
      <c r="W1903" s="50">
        <v>8966.2410358005236</v>
      </c>
      <c r="X1903" s="50">
        <v>8447.3849031972095</v>
      </c>
      <c r="Y1903" s="50">
        <v>8185.6721189199843</v>
      </c>
      <c r="Z1903" s="50">
        <v>8028.1882865463094</v>
      </c>
    </row>
    <row r="1904" spans="1:26" x14ac:dyDescent="0.25">
      <c r="A1904" t="str">
        <f t="shared" si="38"/>
        <v>84. Openbaar bestuur en defensie; verplichte sociale verzekeringen</v>
      </c>
      <c r="B1904">
        <v>84</v>
      </c>
      <c r="C1904" s="3" t="s">
        <v>156</v>
      </c>
      <c r="D1904" s="50">
        <v>681</v>
      </c>
      <c r="E1904" s="50">
        <v>720</v>
      </c>
      <c r="F1904" s="50">
        <v>728</v>
      </c>
      <c r="G1904" s="50">
        <v>760</v>
      </c>
      <c r="H1904" s="50">
        <v>813</v>
      </c>
      <c r="I1904" s="50">
        <v>747</v>
      </c>
      <c r="J1904" s="50">
        <v>723</v>
      </c>
      <c r="K1904" s="50">
        <v>805</v>
      </c>
      <c r="L1904" s="50">
        <v>1035</v>
      </c>
      <c r="M1904" s="50">
        <v>925</v>
      </c>
      <c r="N1904" s="50">
        <v>1028.1775469163867</v>
      </c>
      <c r="O1904" s="306">
        <v>1749.5599014618101</v>
      </c>
      <c r="P1904" s="50">
        <v>1860.5358526095254</v>
      </c>
      <c r="Q1904" s="50">
        <v>1872.2696332348266</v>
      </c>
      <c r="R1904" s="50">
        <v>1866.3445325167825</v>
      </c>
      <c r="S1904" s="50">
        <v>1759.5047299052212</v>
      </c>
      <c r="T1904" s="50">
        <v>2222.6020009864801</v>
      </c>
      <c r="U1904" s="306">
        <v>1739.3206805488874</v>
      </c>
      <c r="V1904" s="50">
        <v>1838.8221728672718</v>
      </c>
      <c r="W1904" s="50">
        <v>1839.5895181982667</v>
      </c>
      <c r="X1904" s="50">
        <v>1823.0357949077491</v>
      </c>
      <c r="Y1904" s="50">
        <v>1708.6167523826505</v>
      </c>
      <c r="Z1904" s="50">
        <v>2145.6889606671034</v>
      </c>
    </row>
    <row r="1905" spans="1:26" x14ac:dyDescent="0.25">
      <c r="A1905" t="str">
        <f t="shared" si="38"/>
        <v>84. Openbaar bestuur en defensie; verplichte sociale verzekeringen</v>
      </c>
      <c r="B1905">
        <v>84</v>
      </c>
      <c r="C1905" s="3" t="s">
        <v>6</v>
      </c>
      <c r="D1905" s="50">
        <v>29502</v>
      </c>
      <c r="E1905" s="50">
        <v>30057</v>
      </c>
      <c r="F1905" s="50">
        <v>30923</v>
      </c>
      <c r="G1905" s="50">
        <v>31851</v>
      </c>
      <c r="H1905" s="50">
        <v>32711</v>
      </c>
      <c r="I1905" s="50">
        <v>33070</v>
      </c>
      <c r="J1905" s="50">
        <v>33297</v>
      </c>
      <c r="K1905" s="50">
        <v>33486</v>
      </c>
      <c r="L1905" s="50">
        <v>33859</v>
      </c>
      <c r="M1905" s="50">
        <v>33061</v>
      </c>
      <c r="N1905" s="50">
        <v>32147.910330749779</v>
      </c>
      <c r="O1905" s="306">
        <v>31976.088520715304</v>
      </c>
      <c r="P1905" s="50">
        <v>31337.161776116085</v>
      </c>
      <c r="Q1905" s="50">
        <v>30557.732813971154</v>
      </c>
      <c r="R1905" s="50">
        <v>29898.765814948882</v>
      </c>
      <c r="S1905" s="50">
        <v>29168.946565553542</v>
      </c>
      <c r="T1905" s="50">
        <v>29121.959491474987</v>
      </c>
      <c r="U1905" s="306">
        <v>31788.949895726695</v>
      </c>
      <c r="V1905" s="50">
        <v>30971.436442802347</v>
      </c>
      <c r="W1905" s="50">
        <v>30024.353323170119</v>
      </c>
      <c r="X1905" s="50">
        <v>29204.961546255057</v>
      </c>
      <c r="Y1905" s="50">
        <v>28325.329227130747</v>
      </c>
      <c r="Z1905" s="50">
        <v>28114.195418756197</v>
      </c>
    </row>
    <row r="1906" spans="1:26" x14ac:dyDescent="0.25">
      <c r="A1906" t="str">
        <f t="shared" si="38"/>
        <v>84. Openbaar bestuur en defensie; verplichte sociale verzekeringen</v>
      </c>
      <c r="B1906">
        <v>84</v>
      </c>
      <c r="C1906" s="3" t="s">
        <v>157</v>
      </c>
      <c r="D1906" s="207">
        <v>0.99968984692255858</v>
      </c>
      <c r="E1906" s="206"/>
      <c r="F1906" s="206"/>
      <c r="G1906" s="206"/>
      <c r="H1906" s="206"/>
      <c r="I1906" s="206"/>
      <c r="J1906" s="206"/>
      <c r="K1906" s="206"/>
      <c r="L1906" s="206"/>
      <c r="M1906" s="206"/>
      <c r="N1906" s="206"/>
      <c r="O1906" s="308"/>
      <c r="P1906" s="206"/>
      <c r="Q1906" s="206"/>
      <c r="R1906" s="206"/>
      <c r="S1906" s="206"/>
      <c r="T1906" s="206"/>
      <c r="U1906" s="308"/>
      <c r="V1906" s="206"/>
      <c r="W1906" s="206"/>
      <c r="X1906" s="206"/>
      <c r="Y1906" s="206"/>
      <c r="Z1906" s="206"/>
    </row>
    <row r="1907" spans="1:26" x14ac:dyDescent="0.25">
      <c r="A1907" t="str">
        <f t="shared" si="38"/>
        <v>84. Openbaar bestuur en defensie; verplichte sociale verzekeringen</v>
      </c>
      <c r="B1907">
        <v>84</v>
      </c>
      <c r="C1907" s="3" t="s">
        <v>158</v>
      </c>
      <c r="D1907" s="206"/>
      <c r="E1907" s="207">
        <v>3.5113847796155451E-3</v>
      </c>
      <c r="F1907" s="207">
        <v>-4.6871096109957211E-4</v>
      </c>
      <c r="G1907" s="207">
        <v>7.4908054219328668E-3</v>
      </c>
      <c r="H1907" s="207">
        <v>3.4269871067482693E-4</v>
      </c>
      <c r="I1907" s="207">
        <v>3.1260569437550623E-3</v>
      </c>
      <c r="J1907" s="207">
        <v>1.6942226383070413E-3</v>
      </c>
      <c r="K1907" s="207">
        <v>-4.8297340729672733E-3</v>
      </c>
      <c r="L1907" s="207">
        <v>-7.0732728539922851E-3</v>
      </c>
      <c r="M1907" s="207">
        <v>-7.5077678771007239E-4</v>
      </c>
      <c r="N1907" s="207">
        <v>-7.433662548120834E-3</v>
      </c>
      <c r="O1907" s="307">
        <v>-4.1825564455688635E-4</v>
      </c>
      <c r="P1907" s="207">
        <v>-4.1825564455733044E-4</v>
      </c>
      <c r="Q1907" s="207">
        <v>-4.1825564455677533E-4</v>
      </c>
      <c r="R1907" s="207">
        <v>-4.1825564455721942E-4</v>
      </c>
      <c r="S1907" s="207">
        <v>-4.182556445571084E-4</v>
      </c>
      <c r="T1907" s="207">
        <v>-4.182556445571084E-4</v>
      </c>
      <c r="U1907" s="307">
        <v>2.5095121907633966E-3</v>
      </c>
      <c r="V1907" s="207">
        <v>2.5095121907625639E-3</v>
      </c>
      <c r="W1907" s="207">
        <v>2.5095121907630635E-3</v>
      </c>
      <c r="X1907" s="207">
        <v>2.5095121907628415E-3</v>
      </c>
      <c r="Y1907" s="207">
        <v>2.509512190763119E-3</v>
      </c>
      <c r="Z1907" s="207">
        <v>2.5095121907632301E-3</v>
      </c>
    </row>
    <row r="1908" spans="1:26" x14ac:dyDescent="0.25">
      <c r="A1908" t="str">
        <f t="shared" si="38"/>
        <v>84. Openbaar bestuur en defensie; verplichte sociale verzekeringen</v>
      </c>
      <c r="B1908">
        <v>84</v>
      </c>
      <c r="C1908" s="3" t="s">
        <v>159</v>
      </c>
      <c r="D1908" s="208"/>
      <c r="E1908" s="50">
        <v>327.7962330895582</v>
      </c>
      <c r="F1908" s="50">
        <v>266.16606680088927</v>
      </c>
      <c r="G1908" s="50">
        <v>172.59421442570022</v>
      </c>
      <c r="H1908" s="50">
        <v>156.63811575285456</v>
      </c>
      <c r="I1908" s="50">
        <v>177.31744099866549</v>
      </c>
      <c r="J1908" s="50">
        <v>215.42494852014678</v>
      </c>
      <c r="K1908" s="50">
        <v>182.93015694595638</v>
      </c>
      <c r="L1908" s="50">
        <v>213.08124068691686</v>
      </c>
      <c r="M1908" s="50">
        <v>250.12236037730378</v>
      </c>
      <c r="N1908" s="50">
        <v>280.12665927911775</v>
      </c>
      <c r="O1908" s="306">
        <v>277.11823555505885</v>
      </c>
      <c r="P1908" s="50">
        <v>270.85883697522928</v>
      </c>
      <c r="Q1908" s="50">
        <v>272.11399178585401</v>
      </c>
      <c r="R1908" s="50">
        <v>271.51679131442256</v>
      </c>
      <c r="S1908" s="50">
        <v>268.50191893914695</v>
      </c>
      <c r="T1908" s="50">
        <v>264.06093042932235</v>
      </c>
      <c r="U1908" s="306">
        <v>278.59649569147899</v>
      </c>
      <c r="V1908" s="50">
        <v>270.71006172074294</v>
      </c>
      <c r="W1908" s="50">
        <v>270.37286690338573</v>
      </c>
      <c r="X1908" s="50">
        <v>268.2006152662924</v>
      </c>
      <c r="Y1908" s="50">
        <v>263.67036192255358</v>
      </c>
      <c r="Z1908" s="50">
        <v>257.79169078854511</v>
      </c>
    </row>
    <row r="1909" spans="1:26" x14ac:dyDescent="0.25">
      <c r="A1909" t="str">
        <f t="shared" si="38"/>
        <v>84. Openbaar bestuur en defensie; verplichte sociale verzekeringen</v>
      </c>
      <c r="B1909">
        <v>84</v>
      </c>
      <c r="C1909" s="3" t="s">
        <v>160</v>
      </c>
      <c r="D1909" s="208"/>
      <c r="E1909" s="50">
        <v>1650.0116315188786</v>
      </c>
      <c r="F1909" s="50">
        <v>1515.7385373334382</v>
      </c>
      <c r="G1909" s="50">
        <v>1509.4143526814846</v>
      </c>
      <c r="H1909" s="50">
        <v>1389.08282578955</v>
      </c>
      <c r="I1909" s="50">
        <v>1398.3547450020078</v>
      </c>
      <c r="J1909" s="50">
        <v>1485.0973966138056</v>
      </c>
      <c r="K1909" s="50">
        <v>1472.1200299174238</v>
      </c>
      <c r="L1909" s="50">
        <v>1700.0688592955735</v>
      </c>
      <c r="M1909" s="50">
        <v>1727.9298245855064</v>
      </c>
      <c r="N1909" s="50">
        <v>1674.2057813342321</v>
      </c>
      <c r="O1909" s="306">
        <v>1919.1099167376203</v>
      </c>
      <c r="P1909" s="50">
        <v>1875.7620877385507</v>
      </c>
      <c r="Q1909" s="50">
        <v>1884.4543343504943</v>
      </c>
      <c r="R1909" s="50">
        <v>1880.3185785612402</v>
      </c>
      <c r="S1909" s="50">
        <v>1859.4398678495438</v>
      </c>
      <c r="T1909" s="50">
        <v>1828.6849625570383</v>
      </c>
      <c r="U1909" s="306">
        <v>1937.5561581609857</v>
      </c>
      <c r="V1909" s="50">
        <v>1882.7083444151442</v>
      </c>
      <c r="W1909" s="50">
        <v>1880.3632542759144</v>
      </c>
      <c r="X1909" s="50">
        <v>1865.2558871639226</v>
      </c>
      <c r="Y1909" s="50">
        <v>1833.7493161914333</v>
      </c>
      <c r="Z1909" s="50">
        <v>1792.8648986425676</v>
      </c>
    </row>
    <row r="1910" spans="1:26" x14ac:dyDescent="0.25">
      <c r="A1910" t="str">
        <f t="shared" si="38"/>
        <v>84. Openbaar bestuur en defensie; verplichte sociale verzekeringen</v>
      </c>
      <c r="B1910">
        <v>84</v>
      </c>
      <c r="C1910" s="3" t="s">
        <v>161</v>
      </c>
      <c r="D1910" s="208"/>
      <c r="E1910" s="50">
        <v>2210.2453819337393</v>
      </c>
      <c r="F1910" s="50">
        <v>2128.4689437029106</v>
      </c>
      <c r="G1910" s="50">
        <v>2261.0448393829802</v>
      </c>
      <c r="H1910" s="50">
        <v>2155.6392751189092</v>
      </c>
      <c r="I1910" s="50">
        <v>2216.5188081420192</v>
      </c>
      <c r="J1910" s="50">
        <v>2196.3830007951956</v>
      </c>
      <c r="K1910" s="50">
        <v>2076.9632242164421</v>
      </c>
      <c r="L1910" s="50">
        <v>2116.5936723632835</v>
      </c>
      <c r="M1910" s="50">
        <v>2254.6079799634922</v>
      </c>
      <c r="N1910" s="50">
        <v>2186.4596562285601</v>
      </c>
      <c r="O1910" s="306">
        <v>2694.4148604815514</v>
      </c>
      <c r="P1910" s="50">
        <v>2633.5548578282069</v>
      </c>
      <c r="Q1910" s="50">
        <v>2645.7587020363649</v>
      </c>
      <c r="R1910" s="50">
        <v>2639.9521342307867</v>
      </c>
      <c r="S1910" s="50">
        <v>2610.6385926151402</v>
      </c>
      <c r="T1910" s="50">
        <v>2567.4589533823346</v>
      </c>
      <c r="U1910" s="306">
        <v>2738.025162147399</v>
      </c>
      <c r="V1910" s="50">
        <v>2660.5178891363121</v>
      </c>
      <c r="W1910" s="50">
        <v>2657.2039641273959</v>
      </c>
      <c r="X1910" s="50">
        <v>2635.8552403176582</v>
      </c>
      <c r="Y1910" s="50">
        <v>2591.3322551477559</v>
      </c>
      <c r="Z1910" s="50">
        <v>2533.5571225318404</v>
      </c>
    </row>
    <row r="1911" spans="1:26" x14ac:dyDescent="0.25">
      <c r="A1911" t="str">
        <f t="shared" si="38"/>
        <v>84. Openbaar bestuur en defensie; verplichte sociale verzekeringen</v>
      </c>
      <c r="B1911">
        <v>84</v>
      </c>
      <c r="C1911" s="3" t="s">
        <v>162</v>
      </c>
      <c r="D1911" s="208"/>
      <c r="E1911" s="50">
        <v>2253.5323000320955</v>
      </c>
      <c r="F1911" s="50">
        <v>2122.8073222398011</v>
      </c>
      <c r="G1911" s="50">
        <v>2211.3108423171388</v>
      </c>
      <c r="H1911" s="50">
        <v>2030.8677718400343</v>
      </c>
      <c r="I1911" s="50">
        <v>2036.6195197523145</v>
      </c>
      <c r="J1911" s="50">
        <v>1984.6109262687148</v>
      </c>
      <c r="K1911" s="50">
        <v>1875.9297316944237</v>
      </c>
      <c r="L1911" s="50">
        <v>1893.2773283875588</v>
      </c>
      <c r="M1911" s="50">
        <v>2040.3146066951833</v>
      </c>
      <c r="N1911" s="50">
        <v>1964.6973832998565</v>
      </c>
      <c r="O1911" s="306">
        <v>2040.0952158541779</v>
      </c>
      <c r="P1911" s="50">
        <v>2077.7677223473038</v>
      </c>
      <c r="Q1911" s="50">
        <v>2092.8458590401642</v>
      </c>
      <c r="R1911" s="50">
        <v>2130.7752489820923</v>
      </c>
      <c r="S1911" s="50">
        <v>2192.7334709989691</v>
      </c>
      <c r="T1911" s="50">
        <v>2268.7889046268378</v>
      </c>
      <c r="U1911" s="306">
        <v>2087.2873268626245</v>
      </c>
      <c r="V1911" s="50">
        <v>2113.3899530575209</v>
      </c>
      <c r="W1911" s="50">
        <v>2116.2683194418573</v>
      </c>
      <c r="X1911" s="50">
        <v>2142.0123730864548</v>
      </c>
      <c r="Y1911" s="50">
        <v>2191.3967943429107</v>
      </c>
      <c r="Z1911" s="50">
        <v>2254.1359738460856</v>
      </c>
    </row>
    <row r="1912" spans="1:26" x14ac:dyDescent="0.25">
      <c r="A1912" t="str">
        <f t="shared" si="38"/>
        <v>84. Openbaar bestuur en defensie; verplichte sociale verzekeringen</v>
      </c>
      <c r="B1912">
        <v>84</v>
      </c>
      <c r="C1912" s="3" t="s">
        <v>163</v>
      </c>
      <c r="D1912" s="208"/>
      <c r="E1912" s="50">
        <v>1677.9299343259847</v>
      </c>
      <c r="F1912" s="50">
        <v>1685.5942347755001</v>
      </c>
      <c r="G1912" s="50">
        <v>1897.0565673685364</v>
      </c>
      <c r="H1912" s="50">
        <v>1775.8684880345254</v>
      </c>
      <c r="I1912" s="50">
        <v>1865.6625701804162</v>
      </c>
      <c r="J1912" s="50">
        <v>1833.8990097079968</v>
      </c>
      <c r="K1912" s="50">
        <v>1682.133311384709</v>
      </c>
      <c r="L1912" s="50">
        <v>1614.3165136582516</v>
      </c>
      <c r="M1912" s="50">
        <v>1735.419327150832</v>
      </c>
      <c r="N1912" s="50">
        <v>1601.1297241332159</v>
      </c>
      <c r="O1912" s="306">
        <v>1714.4042982446724</v>
      </c>
      <c r="P1912" s="50">
        <v>1721.8645484743447</v>
      </c>
      <c r="Q1912" s="50">
        <v>1740.8054306594827</v>
      </c>
      <c r="R1912" s="50">
        <v>1724.7722537273796</v>
      </c>
      <c r="S1912" s="50">
        <v>1712.2873021287039</v>
      </c>
      <c r="T1912" s="50">
        <v>1679.4463038098691</v>
      </c>
      <c r="U1912" s="306">
        <v>1768.3864902163168</v>
      </c>
      <c r="V1912" s="50">
        <v>1765.6872063558594</v>
      </c>
      <c r="W1912" s="50">
        <v>1774.6628701160882</v>
      </c>
      <c r="X1912" s="50">
        <v>1748.0273827179403</v>
      </c>
      <c r="Y1912" s="50">
        <v>1725.2178972139118</v>
      </c>
      <c r="Z1912" s="50">
        <v>1682.2257866346588</v>
      </c>
    </row>
    <row r="1913" spans="1:26" x14ac:dyDescent="0.25">
      <c r="A1913" t="str">
        <f t="shared" si="38"/>
        <v>84. Openbaar bestuur en defensie; verplichte sociale verzekeringen</v>
      </c>
      <c r="B1913">
        <v>84</v>
      </c>
      <c r="C1913" s="3" t="s">
        <v>164</v>
      </c>
      <c r="D1913" s="208"/>
      <c r="E1913" s="50">
        <v>1474.1065381065532</v>
      </c>
      <c r="F1913" s="50">
        <v>1393.5348944499615</v>
      </c>
      <c r="G1913" s="50">
        <v>1512.9009881026909</v>
      </c>
      <c r="H1913" s="50">
        <v>1345.4772111853049</v>
      </c>
      <c r="I1913" s="50">
        <v>1395.8735389922308</v>
      </c>
      <c r="J1913" s="50">
        <v>1389.8680778138078</v>
      </c>
      <c r="K1913" s="50">
        <v>1311.782517285968</v>
      </c>
      <c r="L1913" s="50">
        <v>1305.2421960815861</v>
      </c>
      <c r="M1913" s="50">
        <v>1491.6244314411604</v>
      </c>
      <c r="N1913" s="50">
        <v>1379.0026626178696</v>
      </c>
      <c r="O1913" s="306">
        <v>1549.2852767476638</v>
      </c>
      <c r="P1913" s="50">
        <v>1543.9861893511545</v>
      </c>
      <c r="Q1913" s="50">
        <v>1530.8932668519878</v>
      </c>
      <c r="R1913" s="50">
        <v>1524.7652693276095</v>
      </c>
      <c r="S1913" s="50">
        <v>1507.5068107737138</v>
      </c>
      <c r="T1913" s="50">
        <v>1492.3712761098247</v>
      </c>
      <c r="U1913" s="306">
        <v>1612.0822937191722</v>
      </c>
      <c r="V1913" s="50">
        <v>1597.1660493011191</v>
      </c>
      <c r="W1913" s="50">
        <v>1574.3540866149567</v>
      </c>
      <c r="X1913" s="50">
        <v>1558.875165446995</v>
      </c>
      <c r="Y1913" s="50">
        <v>1532.2106418625233</v>
      </c>
      <c r="Z1913" s="50">
        <v>1507.9499155154756</v>
      </c>
    </row>
    <row r="1914" spans="1:26" x14ac:dyDescent="0.25">
      <c r="A1914" t="str">
        <f t="shared" si="38"/>
        <v>84. Openbaar bestuur en defensie; verplichte sociale verzekeringen</v>
      </c>
      <c r="B1914">
        <v>84</v>
      </c>
      <c r="C1914" s="3" t="s">
        <v>165</v>
      </c>
      <c r="D1914" s="208"/>
      <c r="E1914" s="50">
        <v>1357.9758572333239</v>
      </c>
      <c r="F1914" s="50">
        <v>1219.8390024186701</v>
      </c>
      <c r="G1914" s="50">
        <v>1380.4015228965816</v>
      </c>
      <c r="H1914" s="50">
        <v>1190.1635974288979</v>
      </c>
      <c r="I1914" s="50">
        <v>1230.8917121149173</v>
      </c>
      <c r="J1914" s="50">
        <v>1170.556794873439</v>
      </c>
      <c r="K1914" s="50">
        <v>1023.9455486031409</v>
      </c>
      <c r="L1914" s="50">
        <v>952.85997242731617</v>
      </c>
      <c r="M1914" s="50">
        <v>1079.0954495731658</v>
      </c>
      <c r="N1914" s="50">
        <v>964.3760381795222</v>
      </c>
      <c r="O1914" s="306">
        <v>1143.5118476568061</v>
      </c>
      <c r="P1914" s="50">
        <v>1192.9216969870338</v>
      </c>
      <c r="Q1914" s="50">
        <v>1245.0766145555685</v>
      </c>
      <c r="R1914" s="50">
        <v>1296.4326188195175</v>
      </c>
      <c r="S1914" s="50">
        <v>1322.781432766639</v>
      </c>
      <c r="T1914" s="50">
        <v>1341.7845275206025</v>
      </c>
      <c r="U1914" s="306">
        <v>1203.4814114173491</v>
      </c>
      <c r="V1914" s="50">
        <v>1248.1348226142061</v>
      </c>
      <c r="W1914" s="50">
        <v>1295.0796607899317</v>
      </c>
      <c r="X1914" s="50">
        <v>1340.6061289106135</v>
      </c>
      <c r="Y1914" s="50">
        <v>1359.8474324823312</v>
      </c>
      <c r="Z1914" s="50">
        <v>1371.3102405639995</v>
      </c>
    </row>
    <row r="1915" spans="1:26" x14ac:dyDescent="0.25">
      <c r="A1915" t="str">
        <f t="shared" si="38"/>
        <v>84. Openbaar bestuur en defensie; verplichte sociale verzekeringen</v>
      </c>
      <c r="B1915">
        <v>84</v>
      </c>
      <c r="C1915" s="3" t="s">
        <v>166</v>
      </c>
      <c r="D1915" s="206"/>
      <c r="E1915" s="50">
        <v>1300.3358923037224</v>
      </c>
      <c r="F1915" s="50">
        <v>1174.469313002837</v>
      </c>
      <c r="G1915" s="50">
        <v>1367.0859165699655</v>
      </c>
      <c r="H1915" s="50">
        <v>1117.888980542451</v>
      </c>
      <c r="I1915" s="50">
        <v>1140.8223040831617</v>
      </c>
      <c r="J1915" s="50">
        <v>1052.9311823712414</v>
      </c>
      <c r="K1915" s="50">
        <v>883.56637790782599</v>
      </c>
      <c r="L1915" s="50">
        <v>825.43989998666962</v>
      </c>
      <c r="M1915" s="50">
        <v>962.64212218128091</v>
      </c>
      <c r="N1915" s="50">
        <v>816.8508556302819</v>
      </c>
      <c r="O1915" s="306">
        <v>951.43690623592772</v>
      </c>
      <c r="P1915" s="50">
        <v>931.55279959069139</v>
      </c>
      <c r="Q1915" s="50">
        <v>911.33418860020163</v>
      </c>
      <c r="R1915" s="50">
        <v>908.83994442512483</v>
      </c>
      <c r="S1915" s="50">
        <v>926.01756878727554</v>
      </c>
      <c r="T1915" s="50">
        <v>960.61876718499207</v>
      </c>
      <c r="U1915" s="306">
        <v>1014.1561576350169</v>
      </c>
      <c r="V1915" s="50">
        <v>987.15001820488453</v>
      </c>
      <c r="W1915" s="50">
        <v>960.07285329293506</v>
      </c>
      <c r="X1915" s="50">
        <v>951.8418103233812</v>
      </c>
      <c r="Y1915" s="50">
        <v>964.15629648491858</v>
      </c>
      <c r="Z1915" s="50">
        <v>994.32904750270529</v>
      </c>
    </row>
    <row r="1916" spans="1:26" x14ac:dyDescent="0.25">
      <c r="A1916" t="str">
        <f t="shared" si="38"/>
        <v>84. Openbaar bestuur en defensie; verplichte sociale verzekeringen</v>
      </c>
      <c r="B1916">
        <v>84</v>
      </c>
      <c r="C1916" s="3" t="s">
        <v>167</v>
      </c>
      <c r="D1916" s="206"/>
      <c r="E1916" s="50">
        <v>2166.9362084727827</v>
      </c>
      <c r="F1916" s="50">
        <v>2097.7557460741414</v>
      </c>
      <c r="G1916" s="50">
        <v>2313.26744085169</v>
      </c>
      <c r="H1916" s="50">
        <v>2154.3552789465443</v>
      </c>
      <c r="I1916" s="50">
        <v>2236.6156051291946</v>
      </c>
      <c r="J1916" s="50">
        <v>2153.0162036595079</v>
      </c>
      <c r="K1916" s="50">
        <v>1970.1787337463186</v>
      </c>
      <c r="L1916" s="50">
        <v>1871.8808340278076</v>
      </c>
      <c r="M1916" s="50">
        <v>1963.9050057323716</v>
      </c>
      <c r="N1916" s="50">
        <v>1761.2387894644617</v>
      </c>
      <c r="O1916" s="306">
        <v>1850.34486993624</v>
      </c>
      <c r="P1916" s="50">
        <v>1812.3989204479667</v>
      </c>
      <c r="Q1916" s="50">
        <v>1790.7101347362727</v>
      </c>
      <c r="R1916" s="50">
        <v>1770.0639028914991</v>
      </c>
      <c r="S1916" s="50">
        <v>1754.174836726695</v>
      </c>
      <c r="T1916" s="50">
        <v>1717.5805140898196</v>
      </c>
      <c r="U1916" s="306">
        <v>1910.2091604494835</v>
      </c>
      <c r="V1916" s="50">
        <v>1860.0853922901697</v>
      </c>
      <c r="W1916" s="50">
        <v>1827.0701536338906</v>
      </c>
      <c r="X1916" s="50">
        <v>1795.4351425007471</v>
      </c>
      <c r="Y1916" s="50">
        <v>1768.9049493657071</v>
      </c>
      <c r="Z1916" s="50">
        <v>1721.8668658959716</v>
      </c>
    </row>
    <row r="1917" spans="1:26" x14ac:dyDescent="0.25">
      <c r="A1917" t="str">
        <f t="shared" si="38"/>
        <v>84. Openbaar bestuur en defensie; verplichte sociale verzekeringen</v>
      </c>
      <c r="B1917">
        <v>84</v>
      </c>
      <c r="C1917" s="3" t="s">
        <v>168</v>
      </c>
      <c r="D1917" s="206"/>
      <c r="E1917" s="50">
        <v>1501.4845966149662</v>
      </c>
      <c r="F1917" s="50">
        <v>1546.3302236709412</v>
      </c>
      <c r="G1917" s="50">
        <v>1736.4924528590655</v>
      </c>
      <c r="H1917" s="50">
        <v>1889.7099136430159</v>
      </c>
      <c r="I1917" s="50">
        <v>2071.6428669925931</v>
      </c>
      <c r="J1917" s="50">
        <v>2303.7548087550058</v>
      </c>
      <c r="K1917" s="50">
        <v>2396.1889017379012</v>
      </c>
      <c r="L1917" s="50">
        <v>2537.9492875168289</v>
      </c>
      <c r="M1917" s="50">
        <v>2776.4033079924011</v>
      </c>
      <c r="N1917" s="50">
        <v>2701.6318539445379</v>
      </c>
      <c r="O1917" s="306">
        <v>2687.0845187834166</v>
      </c>
      <c r="P1917" s="50">
        <v>2567.7729906412524</v>
      </c>
      <c r="Q1917" s="50">
        <v>2439.310299754804</v>
      </c>
      <c r="R1917" s="50">
        <v>2297.5588658945203</v>
      </c>
      <c r="S1917" s="50">
        <v>2177.3471463358273</v>
      </c>
      <c r="T1917" s="50">
        <v>2122.3103587560427</v>
      </c>
      <c r="U1917" s="306">
        <v>2718.3315809584424</v>
      </c>
      <c r="V1917" s="50">
        <v>2582.4300968759435</v>
      </c>
      <c r="W1917" s="50">
        <v>2438.8766852549961</v>
      </c>
      <c r="X1917" s="50">
        <v>2283.706479233962</v>
      </c>
      <c r="Y1917" s="50">
        <v>2151.5535394361918</v>
      </c>
      <c r="Z1917" s="50">
        <v>2084.8951506235503</v>
      </c>
    </row>
    <row r="1918" spans="1:26" x14ac:dyDescent="0.25">
      <c r="A1918" t="str">
        <f t="shared" si="38"/>
        <v>84. Openbaar bestuur en defensie; verplichte sociale verzekeringen</v>
      </c>
      <c r="B1918">
        <v>84</v>
      </c>
      <c r="C1918" s="3" t="s">
        <v>169</v>
      </c>
      <c r="D1918" s="206"/>
      <c r="E1918" s="50">
        <v>191.52143472000475</v>
      </c>
      <c r="F1918" s="50">
        <v>199.62395367814386</v>
      </c>
      <c r="G1918" s="50">
        <v>207.63652553474864</v>
      </c>
      <c r="H1918" s="50">
        <v>211.33084467747818</v>
      </c>
      <c r="I1918" s="50">
        <v>228.3312606682176</v>
      </c>
      <c r="J1918" s="50">
        <v>208.72556333983101</v>
      </c>
      <c r="K1918" s="50">
        <v>197.30270044192247</v>
      </c>
      <c r="L1918" s="50">
        <v>217.87399810803501</v>
      </c>
      <c r="M1918" s="50">
        <v>286.66749528178997</v>
      </c>
      <c r="N1918" s="50">
        <v>250.01874916017627</v>
      </c>
      <c r="O1918" s="306">
        <v>285.11974785490338</v>
      </c>
      <c r="P1918" s="50">
        <v>485.16336449662447</v>
      </c>
      <c r="Q1918" s="50">
        <v>515.9376556723962</v>
      </c>
      <c r="R1918" s="50">
        <v>519.1915028151426</v>
      </c>
      <c r="S1918" s="50">
        <v>517.54843715220329</v>
      </c>
      <c r="T1918" s="50">
        <v>487.92112456126495</v>
      </c>
      <c r="U1918" s="306">
        <v>288.13001300576371</v>
      </c>
      <c r="V1918" s="50">
        <v>487.41629479339105</v>
      </c>
      <c r="W1918" s="50">
        <v>515.29996757128072</v>
      </c>
      <c r="X1918" s="50">
        <v>515.51500360359069</v>
      </c>
      <c r="Y1918" s="50">
        <v>510.87609223921129</v>
      </c>
      <c r="Z1918" s="50">
        <v>478.81201895757169</v>
      </c>
    </row>
    <row r="1919" spans="1:26" x14ac:dyDescent="0.25">
      <c r="A1919" t="str">
        <f t="shared" si="38"/>
        <v>84. Openbaar bestuur en defensie; verplichte sociale verzekeringen</v>
      </c>
      <c r="B1919">
        <v>84</v>
      </c>
      <c r="C1919" s="3" t="s">
        <v>26</v>
      </c>
      <c r="D1919" s="208"/>
      <c r="E1919" s="50">
        <v>3859.9422398077536</v>
      </c>
      <c r="F1919" s="50">
        <v>3843.7099234232264</v>
      </c>
      <c r="G1919" s="50">
        <v>4257.3964192455041</v>
      </c>
      <c r="H1919" s="50">
        <v>4255.3960372670381</v>
      </c>
      <c r="I1919" s="50">
        <v>4536.5897327900057</v>
      </c>
      <c r="J1919" s="50">
        <v>4665.496575754345</v>
      </c>
      <c r="K1919" s="50">
        <v>4563.6703359261428</v>
      </c>
      <c r="L1919" s="50">
        <v>4627.7041196526716</v>
      </c>
      <c r="M1919" s="50">
        <v>5026.9758090065625</v>
      </c>
      <c r="N1919" s="50">
        <v>4712.8893925691764</v>
      </c>
      <c r="O1919" s="306">
        <v>4822.5491365745602</v>
      </c>
      <c r="P1919" s="50">
        <v>4865.3352755858432</v>
      </c>
      <c r="Q1919" s="50">
        <v>4745.9580901634727</v>
      </c>
      <c r="R1919" s="50">
        <v>4586.8142716011616</v>
      </c>
      <c r="S1919" s="50">
        <v>4449.0704202147253</v>
      </c>
      <c r="T1919" s="50">
        <v>4327.8119974071269</v>
      </c>
      <c r="U1919" s="306">
        <v>4916.6707544136889</v>
      </c>
      <c r="V1919" s="50">
        <v>4929.9317839595042</v>
      </c>
      <c r="W1919" s="50">
        <v>4781.246806460168</v>
      </c>
      <c r="X1919" s="50">
        <v>4594.6566253382998</v>
      </c>
      <c r="Y1919" s="50">
        <v>4431.3345810411101</v>
      </c>
      <c r="Z1919" s="50">
        <v>4285.5740354770942</v>
      </c>
    </row>
    <row r="1920" spans="1:26" x14ac:dyDescent="0.25">
      <c r="A1920" t="str">
        <f t="shared" si="38"/>
        <v>84. Openbaar bestuur en defensie; verplichte sociale verzekeringen</v>
      </c>
      <c r="B1920">
        <v>84</v>
      </c>
      <c r="C1920" s="3" t="s">
        <v>19</v>
      </c>
      <c r="D1920" s="208"/>
      <c r="E1920" s="50">
        <v>16111.87600835161</v>
      </c>
      <c r="F1920" s="50">
        <v>15350.328238147233</v>
      </c>
      <c r="G1920" s="50">
        <v>16569.205662990582</v>
      </c>
      <c r="H1920" s="50">
        <v>15417.022302959567</v>
      </c>
      <c r="I1920" s="50">
        <v>15998.650372055738</v>
      </c>
      <c r="J1920" s="50">
        <v>15994.267912718693</v>
      </c>
      <c r="K1920" s="50">
        <v>15073.041233882033</v>
      </c>
      <c r="L1920" s="50">
        <v>15248.583802539828</v>
      </c>
      <c r="M1920" s="50">
        <v>16568.731910974486</v>
      </c>
      <c r="N1920" s="50">
        <v>15579.738153271832</v>
      </c>
      <c r="O1920" s="306">
        <v>17111.925694088037</v>
      </c>
      <c r="P1920" s="50">
        <v>17113.604014878358</v>
      </c>
      <c r="Q1920" s="50">
        <v>17069.24047804359</v>
      </c>
      <c r="R1920" s="50">
        <v>16964.187110989333</v>
      </c>
      <c r="S1920" s="50">
        <v>16848.977385073857</v>
      </c>
      <c r="T1920" s="50">
        <v>16731.026623027949</v>
      </c>
      <c r="U1920" s="306">
        <v>17556.242250264033</v>
      </c>
      <c r="V1920" s="50">
        <v>17455.396128765293</v>
      </c>
      <c r="W1920" s="50">
        <v>17309.624682022633</v>
      </c>
      <c r="X1920" s="50">
        <v>17105.331228571558</v>
      </c>
      <c r="Y1920" s="50">
        <v>16892.915576689447</v>
      </c>
      <c r="Z1920" s="50">
        <v>16679.738711502974</v>
      </c>
    </row>
    <row r="1921" spans="1:26" x14ac:dyDescent="0.25">
      <c r="A1921" t="str">
        <f t="shared" si="38"/>
        <v>84. Openbaar bestuur en defensie; verplichte sociale verzekeringen</v>
      </c>
      <c r="B1921">
        <v>84</v>
      </c>
      <c r="C1921" s="3" t="s">
        <v>20</v>
      </c>
      <c r="D1921" s="208"/>
      <c r="E1921" s="207">
        <v>0.23957124780546649</v>
      </c>
      <c r="F1921" s="207">
        <v>0.25039920083735995</v>
      </c>
      <c r="G1921" s="207">
        <v>0.25694631992859729</v>
      </c>
      <c r="H1921" s="207">
        <v>0.27601932160726916</v>
      </c>
      <c r="I1921" s="207">
        <v>0.28356077714617117</v>
      </c>
      <c r="J1921" s="207">
        <v>0.29169803839813935</v>
      </c>
      <c r="K1921" s="207">
        <v>0.30277037428038522</v>
      </c>
      <c r="L1921" s="207">
        <v>0.30348419102906293</v>
      </c>
      <c r="M1921" s="207">
        <v>0.3034013608293637</v>
      </c>
      <c r="N1921" s="207">
        <v>0.30250119393562741</v>
      </c>
      <c r="O1921" s="307">
        <v>0.28182387083650629</v>
      </c>
      <c r="P1921" s="207">
        <v>0.28429635694246402</v>
      </c>
      <c r="Q1921" s="207">
        <v>0.27804155060491809</v>
      </c>
      <c r="R1921" s="207">
        <v>0.27038220231783705</v>
      </c>
      <c r="S1921" s="207">
        <v>0.26405581291574765</v>
      </c>
      <c r="T1921" s="207">
        <v>0.25866984106345819</v>
      </c>
      <c r="U1921" s="307">
        <v>0.28005256958331992</v>
      </c>
      <c r="V1921" s="207">
        <v>0.28243024378205406</v>
      </c>
      <c r="W1921" s="207">
        <v>0.27621897610673546</v>
      </c>
      <c r="X1921" s="207">
        <v>0.26860962608334088</v>
      </c>
      <c r="Y1921" s="207">
        <v>0.26231911009819486</v>
      </c>
      <c r="Z1921" s="207">
        <v>0.25693292380663024</v>
      </c>
    </row>
    <row r="1922" spans="1:26" x14ac:dyDescent="0.25">
      <c r="A1922" t="str">
        <f t="shared" si="38"/>
        <v>84. Openbaar bestuur en defensie; verplichte sociale verzekeringen</v>
      </c>
      <c r="B1922">
        <v>84</v>
      </c>
      <c r="C1922" s="3" t="s">
        <v>29</v>
      </c>
      <c r="D1922" s="208"/>
      <c r="E1922" s="50">
        <v>15004.87600835161</v>
      </c>
      <c r="F1922" s="50">
        <v>15350.328238147233</v>
      </c>
      <c r="G1922" s="50">
        <v>14276.205662990582</v>
      </c>
      <c r="H1922" s="50">
        <v>15270.022302959567</v>
      </c>
      <c r="I1922" s="50">
        <v>15030.650372055738</v>
      </c>
      <c r="J1922" s="50">
        <v>15452.267912718693</v>
      </c>
      <c r="K1922" s="50">
        <v>15073.041233882033</v>
      </c>
      <c r="L1922" s="50">
        <v>15248.583802539828</v>
      </c>
      <c r="M1922" s="50">
        <v>16568.731910974486</v>
      </c>
      <c r="N1922" s="50">
        <v>15579.738153271832</v>
      </c>
      <c r="O1922" s="306">
        <v>17111.925694088037</v>
      </c>
      <c r="P1922" s="50">
        <v>17113.604014878358</v>
      </c>
      <c r="Q1922" s="50">
        <v>17069.24047804359</v>
      </c>
      <c r="R1922" s="50">
        <v>16964.187110989333</v>
      </c>
      <c r="S1922" s="50">
        <v>16848.977385073857</v>
      </c>
      <c r="T1922" s="50">
        <v>16731.026623027949</v>
      </c>
      <c r="U1922" s="306">
        <v>16747.488992149061</v>
      </c>
      <c r="V1922" s="50">
        <v>16650.952860283593</v>
      </c>
      <c r="W1922" s="50">
        <v>16509.468434474195</v>
      </c>
      <c r="X1922" s="50">
        <v>16309.439155661261</v>
      </c>
      <c r="Y1922" s="50">
        <v>16101.264953873797</v>
      </c>
      <c r="Z1922" s="50">
        <v>15892.306935341785</v>
      </c>
    </row>
    <row r="1923" spans="1:26" x14ac:dyDescent="0.25">
      <c r="A1923" t="str">
        <f t="shared" ref="A1923:A1986" si="39">VLOOKUP(B1923,$AT$3:$AU$70,2)</f>
        <v>85. Onderwijs</v>
      </c>
      <c r="B1923">
        <v>85</v>
      </c>
      <c r="C1923" s="3" t="s">
        <v>25</v>
      </c>
      <c r="D1923" s="50">
        <v>207436</v>
      </c>
      <c r="E1923" s="50">
        <v>210948</v>
      </c>
      <c r="F1923" s="50">
        <v>212237</v>
      </c>
      <c r="G1923" s="50">
        <v>214230</v>
      </c>
      <c r="H1923" s="50">
        <v>216228</v>
      </c>
      <c r="I1923" s="50">
        <v>218715</v>
      </c>
      <c r="J1923" s="50">
        <v>222028</v>
      </c>
      <c r="K1923" s="50">
        <v>227715</v>
      </c>
      <c r="L1923" s="50">
        <v>233008</v>
      </c>
      <c r="M1923" s="50">
        <v>236661</v>
      </c>
      <c r="N1923" s="50">
        <v>239180.29259174512</v>
      </c>
      <c r="O1923" s="306">
        <v>242610.45883056556</v>
      </c>
      <c r="P1923" s="50">
        <v>246089.81825457051</v>
      </c>
      <c r="Q1923" s="50">
        <v>249619.07636002457</v>
      </c>
      <c r="R1923" s="50">
        <v>253198.94876095522</v>
      </c>
      <c r="S1923" s="50">
        <v>256830.1613342549</v>
      </c>
      <c r="T1923" s="50">
        <v>260513.45036686465</v>
      </c>
      <c r="U1923" s="306">
        <v>241263.12877262663</v>
      </c>
      <c r="V1923" s="50">
        <v>243364.10276289599</v>
      </c>
      <c r="W1923" s="50">
        <v>245483.37251070715</v>
      </c>
      <c r="X1923" s="50">
        <v>247621.09733966214</v>
      </c>
      <c r="Y1923" s="50">
        <v>249777.4379607891</v>
      </c>
      <c r="Z1923" s="50">
        <v>251952.55648462419</v>
      </c>
    </row>
    <row r="1924" spans="1:26" x14ac:dyDescent="0.25">
      <c r="A1924" t="str">
        <f t="shared" si="39"/>
        <v>85. Onderwijs</v>
      </c>
      <c r="B1924">
        <v>85</v>
      </c>
      <c r="C1924" s="3" t="s">
        <v>154</v>
      </c>
      <c r="D1924" s="206"/>
      <c r="E1924" s="50">
        <v>3512</v>
      </c>
      <c r="F1924" s="50">
        <v>1289</v>
      </c>
      <c r="G1924" s="50">
        <v>1993</v>
      </c>
      <c r="H1924" s="50">
        <v>1998</v>
      </c>
      <c r="I1924" s="50">
        <v>2487</v>
      </c>
      <c r="J1924" s="50">
        <v>3313</v>
      </c>
      <c r="K1924" s="50">
        <v>5687</v>
      </c>
      <c r="L1924" s="50">
        <v>5293</v>
      </c>
      <c r="M1924" s="50">
        <v>3653</v>
      </c>
      <c r="N1924" s="50">
        <v>2519.2925917451212</v>
      </c>
      <c r="O1924" s="306">
        <v>3430.1662388204422</v>
      </c>
      <c r="P1924" s="50">
        <v>3479.3594240049424</v>
      </c>
      <c r="Q1924" s="50">
        <v>3529.2581054540642</v>
      </c>
      <c r="R1924" s="50">
        <v>3579.8724009306461</v>
      </c>
      <c r="S1924" s="50">
        <v>3631.2125732996792</v>
      </c>
      <c r="T1924" s="50">
        <v>3683.2890326097549</v>
      </c>
      <c r="U1924" s="306">
        <v>2082.8361808815098</v>
      </c>
      <c r="V1924" s="50">
        <v>2100.9739902693545</v>
      </c>
      <c r="W1924" s="50">
        <v>2119.2697478111659</v>
      </c>
      <c r="X1924" s="50">
        <v>2137.7248289549898</v>
      </c>
      <c r="Y1924" s="50">
        <v>2156.3406211269612</v>
      </c>
      <c r="Z1924" s="50">
        <v>2175.1185238350881</v>
      </c>
    </row>
    <row r="1925" spans="1:26" x14ac:dyDescent="0.25">
      <c r="A1925" t="str">
        <f t="shared" si="39"/>
        <v>85. Onderwijs</v>
      </c>
      <c r="B1925">
        <v>85</v>
      </c>
      <c r="C1925" s="3" t="s">
        <v>155</v>
      </c>
      <c r="D1925" s="206"/>
      <c r="E1925" s="207">
        <v>1.0169305231493087</v>
      </c>
      <c r="F1925" s="207">
        <v>1.0061105106471737</v>
      </c>
      <c r="G1925" s="207">
        <v>1.0093904455867733</v>
      </c>
      <c r="H1925" s="207">
        <v>1.0093264248704663</v>
      </c>
      <c r="I1925" s="207">
        <v>1.0115017481547255</v>
      </c>
      <c r="J1925" s="207">
        <v>1.0151475664677776</v>
      </c>
      <c r="K1925" s="207">
        <v>1.0256138865368332</v>
      </c>
      <c r="L1925" s="207">
        <v>1.0232439672397515</v>
      </c>
      <c r="M1925" s="207">
        <v>1.0156775733022043</v>
      </c>
      <c r="N1925" s="207">
        <v>1.0106451531589282</v>
      </c>
      <c r="O1925" s="307">
        <v>1.0143413414276374</v>
      </c>
      <c r="P1925" s="207">
        <v>1.0143413414276374</v>
      </c>
      <c r="Q1925" s="207">
        <v>1.0143413414276374</v>
      </c>
      <c r="R1925" s="207">
        <v>1.0143413414276377</v>
      </c>
      <c r="S1925" s="207">
        <v>1.0143413414276372</v>
      </c>
      <c r="T1925" s="207">
        <v>1.0143413414276374</v>
      </c>
      <c r="U1925" s="307">
        <v>1.0087082265780012</v>
      </c>
      <c r="V1925" s="207">
        <v>1.0087082265780005</v>
      </c>
      <c r="W1925" s="207">
        <v>1.0087082265780007</v>
      </c>
      <c r="X1925" s="207">
        <v>1.0087082265780007</v>
      </c>
      <c r="Y1925" s="207">
        <v>1.0087082265780007</v>
      </c>
      <c r="Z1925" s="207">
        <v>1.0087082265780007</v>
      </c>
    </row>
    <row r="1926" spans="1:26" x14ac:dyDescent="0.25">
      <c r="A1926" t="str">
        <f t="shared" si="39"/>
        <v>85. Onderwijs</v>
      </c>
      <c r="B1926">
        <v>85</v>
      </c>
      <c r="C1926" s="3" t="s">
        <v>8</v>
      </c>
      <c r="D1926" s="50">
        <v>325</v>
      </c>
      <c r="E1926" s="50">
        <v>351</v>
      </c>
      <c r="F1926" s="50">
        <v>88</v>
      </c>
      <c r="G1926" s="50">
        <v>88</v>
      </c>
      <c r="H1926" s="50">
        <v>77</v>
      </c>
      <c r="I1926" s="50">
        <v>99</v>
      </c>
      <c r="J1926" s="50">
        <v>83</v>
      </c>
      <c r="K1926" s="50">
        <v>103</v>
      </c>
      <c r="L1926" s="50">
        <v>119</v>
      </c>
      <c r="M1926" s="50">
        <v>121</v>
      </c>
      <c r="N1926" s="50">
        <v>149.70713528636929</v>
      </c>
      <c r="O1926" s="306">
        <v>156.05291510895825</v>
      </c>
      <c r="P1926" s="50">
        <v>163.20398230756012</v>
      </c>
      <c r="Q1926" s="50">
        <v>169.05603255314469</v>
      </c>
      <c r="R1926" s="50">
        <v>173.29226316946676</v>
      </c>
      <c r="S1926" s="50">
        <v>176.11627255833457</v>
      </c>
      <c r="T1926" s="50">
        <v>176.18529002482734</v>
      </c>
      <c r="U1926" s="306">
        <v>155.18627982798665</v>
      </c>
      <c r="V1926" s="50">
        <v>161.39631864218057</v>
      </c>
      <c r="W1926" s="50">
        <v>166.2551020522566</v>
      </c>
      <c r="X1926" s="50">
        <v>169.47471771302253</v>
      </c>
      <c r="Y1926" s="50">
        <v>171.28000509867579</v>
      </c>
      <c r="Z1926" s="50">
        <v>170.39555606141721</v>
      </c>
    </row>
    <row r="1927" spans="1:26" x14ac:dyDescent="0.25">
      <c r="A1927" t="str">
        <f t="shared" si="39"/>
        <v>85. Onderwijs</v>
      </c>
      <c r="B1927">
        <v>85</v>
      </c>
      <c r="C1927" s="3" t="s">
        <v>9</v>
      </c>
      <c r="D1927" s="50">
        <v>9642</v>
      </c>
      <c r="E1927" s="50">
        <v>10166</v>
      </c>
      <c r="F1927" s="50">
        <v>9797</v>
      </c>
      <c r="G1927" s="50">
        <v>9239</v>
      </c>
      <c r="H1927" s="50">
        <v>8624</v>
      </c>
      <c r="I1927" s="50">
        <v>8577</v>
      </c>
      <c r="J1927" s="50">
        <v>8352</v>
      </c>
      <c r="K1927" s="50">
        <v>9008</v>
      </c>
      <c r="L1927" s="50">
        <v>9184</v>
      </c>
      <c r="M1927" s="50">
        <v>9042</v>
      </c>
      <c r="N1927" s="50">
        <v>9434.5354287656846</v>
      </c>
      <c r="O1927" s="306">
        <v>9834.446124036418</v>
      </c>
      <c r="P1927" s="50">
        <v>10285.105985436068</v>
      </c>
      <c r="Q1927" s="50">
        <v>10653.901869929299</v>
      </c>
      <c r="R1927" s="50">
        <v>10920.868890289825</v>
      </c>
      <c r="S1927" s="50">
        <v>11098.837806597492</v>
      </c>
      <c r="T1927" s="50">
        <v>11103.187283538484</v>
      </c>
      <c r="U1927" s="306">
        <v>9779.8308163124093</v>
      </c>
      <c r="V1927" s="50">
        <v>10171.187120702645</v>
      </c>
      <c r="W1927" s="50">
        <v>10477.387383872298</v>
      </c>
      <c r="X1927" s="50">
        <v>10680.287385668478</v>
      </c>
      <c r="Y1927" s="50">
        <v>10794.056497384292</v>
      </c>
      <c r="Z1927" s="50">
        <v>10738.318567719201</v>
      </c>
    </row>
    <row r="1928" spans="1:26" x14ac:dyDescent="0.25">
      <c r="A1928" t="str">
        <f t="shared" si="39"/>
        <v>85. Onderwijs</v>
      </c>
      <c r="B1928">
        <v>85</v>
      </c>
      <c r="C1928" s="3" t="s">
        <v>10</v>
      </c>
      <c r="D1928" s="50">
        <v>26001</v>
      </c>
      <c r="E1928" s="50">
        <v>26649</v>
      </c>
      <c r="F1928" s="50">
        <v>26831</v>
      </c>
      <c r="G1928" s="50">
        <v>27000</v>
      </c>
      <c r="H1928" s="50">
        <v>26893</v>
      </c>
      <c r="I1928" s="50">
        <v>26931</v>
      </c>
      <c r="J1928" s="50">
        <v>26435</v>
      </c>
      <c r="K1928" s="50">
        <v>26873</v>
      </c>
      <c r="L1928" s="50">
        <v>27007</v>
      </c>
      <c r="M1928" s="50">
        <v>26665</v>
      </c>
      <c r="N1928" s="50">
        <v>27520.269363835774</v>
      </c>
      <c r="O1928" s="306">
        <v>28686.797396766095</v>
      </c>
      <c r="P1928" s="50">
        <v>30001.359292349527</v>
      </c>
      <c r="Q1928" s="50">
        <v>31077.126314282861</v>
      </c>
      <c r="R1928" s="50">
        <v>31855.861458907097</v>
      </c>
      <c r="S1928" s="50">
        <v>32374.991685525762</v>
      </c>
      <c r="T1928" s="50">
        <v>32387.678985066013</v>
      </c>
      <c r="U1928" s="306">
        <v>28527.486109919813</v>
      </c>
      <c r="V1928" s="50">
        <v>29669.061229900435</v>
      </c>
      <c r="W1928" s="50">
        <v>30562.238619007847</v>
      </c>
      <c r="X1928" s="50">
        <v>31154.092107238808</v>
      </c>
      <c r="Y1928" s="50">
        <v>31485.953344428857</v>
      </c>
      <c r="Z1928" s="50">
        <v>31323.367401565269</v>
      </c>
    </row>
    <row r="1929" spans="1:26" x14ac:dyDescent="0.25">
      <c r="A1929" t="str">
        <f t="shared" si="39"/>
        <v>85. Onderwijs</v>
      </c>
      <c r="B1929">
        <v>85</v>
      </c>
      <c r="C1929" s="3" t="s">
        <v>11</v>
      </c>
      <c r="D1929" s="50">
        <v>30606</v>
      </c>
      <c r="E1929" s="50">
        <v>30361</v>
      </c>
      <c r="F1929" s="50">
        <v>29593</v>
      </c>
      <c r="G1929" s="50">
        <v>28932</v>
      </c>
      <c r="H1929" s="50">
        <v>28373</v>
      </c>
      <c r="I1929" s="50">
        <v>28021</v>
      </c>
      <c r="J1929" s="50">
        <v>28159</v>
      </c>
      <c r="K1929" s="50">
        <v>29007</v>
      </c>
      <c r="L1929" s="50">
        <v>29906</v>
      </c>
      <c r="M1929" s="50">
        <v>30521</v>
      </c>
      <c r="N1929" s="50">
        <v>30474.31029018568</v>
      </c>
      <c r="O1929" s="306">
        <v>30525.384174802071</v>
      </c>
      <c r="P1929" s="50">
        <v>30684.20190817527</v>
      </c>
      <c r="Q1929" s="50">
        <v>30953.782757327743</v>
      </c>
      <c r="R1929" s="50">
        <v>31644.306294861046</v>
      </c>
      <c r="S1929" s="50">
        <v>32761.345774212899</v>
      </c>
      <c r="T1929" s="50">
        <v>33834.133474361115</v>
      </c>
      <c r="U1929" s="306">
        <v>30355.862350281015</v>
      </c>
      <c r="V1929" s="50">
        <v>30344.340612474429</v>
      </c>
      <c r="W1929" s="50">
        <v>30440.938625512361</v>
      </c>
      <c r="X1929" s="50">
        <v>30947.197402006761</v>
      </c>
      <c r="Y1929" s="50">
        <v>31861.697898404153</v>
      </c>
      <c r="Z1929" s="50">
        <v>32722.289053799868</v>
      </c>
    </row>
    <row r="1930" spans="1:26" x14ac:dyDescent="0.25">
      <c r="A1930" t="str">
        <f t="shared" si="39"/>
        <v>85. Onderwijs</v>
      </c>
      <c r="B1930">
        <v>85</v>
      </c>
      <c r="C1930" s="3" t="s">
        <v>12</v>
      </c>
      <c r="D1930" s="50">
        <v>27622</v>
      </c>
      <c r="E1930" s="50">
        <v>29220</v>
      </c>
      <c r="F1930" s="50">
        <v>30443</v>
      </c>
      <c r="G1930" s="50">
        <v>31499</v>
      </c>
      <c r="H1930" s="50">
        <v>32159</v>
      </c>
      <c r="I1930" s="50">
        <v>32264</v>
      </c>
      <c r="J1930" s="50">
        <v>32037</v>
      </c>
      <c r="K1930" s="50">
        <v>31928</v>
      </c>
      <c r="L1930" s="50">
        <v>31884</v>
      </c>
      <c r="M1930" s="50">
        <v>31953</v>
      </c>
      <c r="N1930" s="50">
        <v>31691.337080280216</v>
      </c>
      <c r="O1930" s="306">
        <v>31695.281532802532</v>
      </c>
      <c r="P1930" s="50">
        <v>31940.302912815441</v>
      </c>
      <c r="Q1930" s="50">
        <v>32341.224550031948</v>
      </c>
      <c r="R1930" s="50">
        <v>32612.524141949158</v>
      </c>
      <c r="S1930" s="50">
        <v>32562.634908683533</v>
      </c>
      <c r="T1930" s="50">
        <v>32617.208752760569</v>
      </c>
      <c r="U1930" s="306">
        <v>31519.262717662295</v>
      </c>
      <c r="V1930" s="50">
        <v>31586.528916492771</v>
      </c>
      <c r="W1930" s="50">
        <v>31805.39319926493</v>
      </c>
      <c r="X1930" s="50">
        <v>31894.085874226079</v>
      </c>
      <c r="Y1930" s="50">
        <v>31668.443762561794</v>
      </c>
      <c r="Z1930" s="50">
        <v>31545.35444936838</v>
      </c>
    </row>
    <row r="1931" spans="1:26" x14ac:dyDescent="0.25">
      <c r="A1931" t="str">
        <f t="shared" si="39"/>
        <v>85. Onderwijs</v>
      </c>
      <c r="B1931">
        <v>85</v>
      </c>
      <c r="C1931" s="3" t="s">
        <v>13</v>
      </c>
      <c r="D1931" s="50">
        <v>25927</v>
      </c>
      <c r="E1931" s="50">
        <v>26111</v>
      </c>
      <c r="F1931" s="50">
        <v>26325</v>
      </c>
      <c r="G1931" s="50">
        <v>26907</v>
      </c>
      <c r="H1931" s="50">
        <v>27759</v>
      </c>
      <c r="I1931" s="50">
        <v>29074</v>
      </c>
      <c r="J1931" s="50">
        <v>30729</v>
      </c>
      <c r="K1931" s="50">
        <v>32484</v>
      </c>
      <c r="L1931" s="50">
        <v>34127</v>
      </c>
      <c r="M1931" s="50">
        <v>35272</v>
      </c>
      <c r="N1931" s="50">
        <v>35800.449181723467</v>
      </c>
      <c r="O1931" s="306">
        <v>35746.27244989272</v>
      </c>
      <c r="P1931" s="50">
        <v>35128.610067885209</v>
      </c>
      <c r="Q1931" s="50">
        <v>34559.800287805971</v>
      </c>
      <c r="R1931" s="50">
        <v>34142.655349028588</v>
      </c>
      <c r="S1931" s="50">
        <v>33863.061355174701</v>
      </c>
      <c r="T1931" s="50">
        <v>33867.276110690931</v>
      </c>
      <c r="U1931" s="306">
        <v>35547.756575667147</v>
      </c>
      <c r="V1931" s="50">
        <v>34739.522061960561</v>
      </c>
      <c r="W1931" s="50">
        <v>33987.211440967294</v>
      </c>
      <c r="X1931" s="50">
        <v>33390.509024578023</v>
      </c>
      <c r="Y1931" s="50">
        <v>32933.159652524111</v>
      </c>
      <c r="Z1931" s="50">
        <v>32754.342569425131</v>
      </c>
    </row>
    <row r="1932" spans="1:26" x14ac:dyDescent="0.25">
      <c r="A1932" t="str">
        <f t="shared" si="39"/>
        <v>85. Onderwijs</v>
      </c>
      <c r="B1932">
        <v>85</v>
      </c>
      <c r="C1932" s="3" t="s">
        <v>14</v>
      </c>
      <c r="D1932" s="50">
        <v>26736</v>
      </c>
      <c r="E1932" s="50">
        <v>26207</v>
      </c>
      <c r="F1932" s="50">
        <v>25951</v>
      </c>
      <c r="G1932" s="50">
        <v>26011</v>
      </c>
      <c r="H1932" s="50">
        <v>26207</v>
      </c>
      <c r="I1932" s="50">
        <v>26606</v>
      </c>
      <c r="J1932" s="50">
        <v>26828</v>
      </c>
      <c r="K1932" s="50">
        <v>27330</v>
      </c>
      <c r="L1932" s="50">
        <v>28423</v>
      </c>
      <c r="M1932" s="50">
        <v>29690</v>
      </c>
      <c r="N1932" s="50">
        <v>31279.919197866908</v>
      </c>
      <c r="O1932" s="306">
        <v>33190.400107018831</v>
      </c>
      <c r="P1932" s="50">
        <v>35110.920374139714</v>
      </c>
      <c r="Q1932" s="50">
        <v>36645.514550789354</v>
      </c>
      <c r="R1932" s="50">
        <v>37689.097720744103</v>
      </c>
      <c r="S1932" s="50">
        <v>38253.760139955462</v>
      </c>
      <c r="T1932" s="50">
        <v>38195.870818676274</v>
      </c>
      <c r="U1932" s="306">
        <v>33006.078194786518</v>
      </c>
      <c r="V1932" s="50">
        <v>34722.028301035971</v>
      </c>
      <c r="W1932" s="50">
        <v>36038.369464773052</v>
      </c>
      <c r="X1932" s="50">
        <v>36858.824971518043</v>
      </c>
      <c r="Y1932" s="50">
        <v>37203.286991239504</v>
      </c>
      <c r="Z1932" s="50">
        <v>36940.692645119489</v>
      </c>
    </row>
    <row r="1933" spans="1:26" x14ac:dyDescent="0.25">
      <c r="A1933" t="str">
        <f t="shared" si="39"/>
        <v>85. Onderwijs</v>
      </c>
      <c r="B1933">
        <v>85</v>
      </c>
      <c r="C1933" s="3" t="s">
        <v>15</v>
      </c>
      <c r="D1933" s="50">
        <v>29797</v>
      </c>
      <c r="E1933" s="50">
        <v>29886</v>
      </c>
      <c r="F1933" s="50">
        <v>29489</v>
      </c>
      <c r="G1933" s="50">
        <v>28877</v>
      </c>
      <c r="H1933" s="50">
        <v>27935</v>
      </c>
      <c r="I1933" s="50">
        <v>26638</v>
      </c>
      <c r="J1933" s="50">
        <v>26221</v>
      </c>
      <c r="K1933" s="50">
        <v>26267</v>
      </c>
      <c r="L1933" s="50">
        <v>26578</v>
      </c>
      <c r="M1933" s="50">
        <v>27025</v>
      </c>
      <c r="N1933" s="50">
        <v>27602.70377798174</v>
      </c>
      <c r="O1933" s="306">
        <v>27842.73584902885</v>
      </c>
      <c r="P1933" s="50">
        <v>28348.457882907827</v>
      </c>
      <c r="Q1933" s="50">
        <v>29246.237672725947</v>
      </c>
      <c r="R1933" s="50">
        <v>30556.901024126979</v>
      </c>
      <c r="S1933" s="50">
        <v>32197.439671792126</v>
      </c>
      <c r="T1933" s="50">
        <v>34159.732002345787</v>
      </c>
      <c r="U1933" s="306">
        <v>27688.112033198839</v>
      </c>
      <c r="V1933" s="50">
        <v>28034.467522133975</v>
      </c>
      <c r="W1933" s="50">
        <v>28761.684250427828</v>
      </c>
      <c r="X1933" s="50">
        <v>29883.747147928811</v>
      </c>
      <c r="Y1933" s="50">
        <v>31313.277024541872</v>
      </c>
      <c r="Z1933" s="50">
        <v>33037.187886846041</v>
      </c>
    </row>
    <row r="1934" spans="1:26" x14ac:dyDescent="0.25">
      <c r="A1934" t="str">
        <f t="shared" si="39"/>
        <v>85. Onderwijs</v>
      </c>
      <c r="B1934">
        <v>85</v>
      </c>
      <c r="C1934" s="3" t="s">
        <v>16</v>
      </c>
      <c r="D1934" s="50">
        <v>24704</v>
      </c>
      <c r="E1934" s="50">
        <v>25115</v>
      </c>
      <c r="F1934" s="50">
        <v>26370</v>
      </c>
      <c r="G1934" s="50">
        <v>27440</v>
      </c>
      <c r="H1934" s="50">
        <v>28239</v>
      </c>
      <c r="I1934" s="50">
        <v>28388</v>
      </c>
      <c r="J1934" s="50">
        <v>28875</v>
      </c>
      <c r="K1934" s="50">
        <v>28684</v>
      </c>
      <c r="L1934" s="50">
        <v>28321</v>
      </c>
      <c r="M1934" s="50">
        <v>27575</v>
      </c>
      <c r="N1934" s="50">
        <v>26292.803761386705</v>
      </c>
      <c r="O1934" s="306">
        <v>25692.306264732135</v>
      </c>
      <c r="P1934" s="50">
        <v>25649.006300468463</v>
      </c>
      <c r="Q1934" s="50">
        <v>25815.77520569479</v>
      </c>
      <c r="R1934" s="50">
        <v>26153.933330591113</v>
      </c>
      <c r="S1934" s="50">
        <v>26686.088333194522</v>
      </c>
      <c r="T1934" s="50">
        <v>26909.622316524699</v>
      </c>
      <c r="U1934" s="306">
        <v>25549.624796442989</v>
      </c>
      <c r="V1934" s="50">
        <v>25364.915335977916</v>
      </c>
      <c r="W1934" s="50">
        <v>25388.057891584882</v>
      </c>
      <c r="X1934" s="50">
        <v>25577.774721266989</v>
      </c>
      <c r="Y1934" s="50">
        <v>25953.270980450081</v>
      </c>
      <c r="Z1934" s="50">
        <v>26025.328546899655</v>
      </c>
    </row>
    <row r="1935" spans="1:26" x14ac:dyDescent="0.25">
      <c r="A1935" t="str">
        <f t="shared" si="39"/>
        <v>85. Onderwijs</v>
      </c>
      <c r="B1935">
        <v>85</v>
      </c>
      <c r="C1935" s="3" t="s">
        <v>17</v>
      </c>
      <c r="D1935" s="50">
        <v>5333</v>
      </c>
      <c r="E1935" s="50">
        <v>6001</v>
      </c>
      <c r="F1935" s="50">
        <v>6410</v>
      </c>
      <c r="G1935" s="50">
        <v>7215</v>
      </c>
      <c r="H1935" s="50">
        <v>8811</v>
      </c>
      <c r="I1935" s="50">
        <v>10898</v>
      </c>
      <c r="J1935" s="50">
        <v>12971</v>
      </c>
      <c r="K1935" s="50">
        <v>14414</v>
      </c>
      <c r="L1935" s="50">
        <v>15502</v>
      </c>
      <c r="M1935" s="50">
        <v>16517</v>
      </c>
      <c r="N1935" s="50">
        <v>16288.415381709041</v>
      </c>
      <c r="O1935" s="306">
        <v>15703.217454885595</v>
      </c>
      <c r="P1935" s="50">
        <v>14679.757807828801</v>
      </c>
      <c r="Q1935" s="50">
        <v>13730.673715320851</v>
      </c>
      <c r="R1935" s="50">
        <v>12883.213349739888</v>
      </c>
      <c r="S1935" s="50">
        <v>12309.901529211635</v>
      </c>
      <c r="T1935" s="50">
        <v>12237.839273905782</v>
      </c>
      <c r="U1935" s="306">
        <v>15616.010097934442</v>
      </c>
      <c r="V1935" s="50">
        <v>14517.163339050585</v>
      </c>
      <c r="W1935" s="50">
        <v>13503.183088537697</v>
      </c>
      <c r="X1935" s="50">
        <v>12599.402337706375</v>
      </c>
      <c r="Y1935" s="50">
        <v>11971.863622023846</v>
      </c>
      <c r="Z1935" s="50">
        <v>11835.684056106906</v>
      </c>
    </row>
    <row r="1936" spans="1:26" x14ac:dyDescent="0.25">
      <c r="A1936" t="str">
        <f t="shared" si="39"/>
        <v>85. Onderwijs</v>
      </c>
      <c r="B1936">
        <v>85</v>
      </c>
      <c r="C1936" s="3" t="s">
        <v>156</v>
      </c>
      <c r="D1936" s="50">
        <v>743</v>
      </c>
      <c r="E1936" s="50">
        <v>881</v>
      </c>
      <c r="F1936" s="50">
        <v>940</v>
      </c>
      <c r="G1936" s="50">
        <v>1022</v>
      </c>
      <c r="H1936" s="50">
        <v>1151</v>
      </c>
      <c r="I1936" s="50">
        <v>1219</v>
      </c>
      <c r="J1936" s="50">
        <v>1338</v>
      </c>
      <c r="K1936" s="50">
        <v>1617</v>
      </c>
      <c r="L1936" s="50">
        <v>1957</v>
      </c>
      <c r="M1936" s="50">
        <v>2280</v>
      </c>
      <c r="N1936" s="50">
        <v>2645.8419927235177</v>
      </c>
      <c r="O1936" s="306">
        <v>3537.5645614913919</v>
      </c>
      <c r="P1936" s="50">
        <v>4098.8917402565357</v>
      </c>
      <c r="Q1936" s="50">
        <v>4425.9834035626345</v>
      </c>
      <c r="R1936" s="50">
        <v>4566.2949375479457</v>
      </c>
      <c r="S1936" s="50">
        <v>4545.9838573484203</v>
      </c>
      <c r="T1936" s="50">
        <v>5024.7160589701534</v>
      </c>
      <c r="U1936" s="306">
        <v>3517.9188005931542</v>
      </c>
      <c r="V1936" s="50">
        <v>4053.492004524453</v>
      </c>
      <c r="W1936" s="50">
        <v>4352.6534447067315</v>
      </c>
      <c r="X1936" s="50">
        <v>4465.7016498108333</v>
      </c>
      <c r="Y1936" s="50">
        <v>4421.1481821319394</v>
      </c>
      <c r="Z1936" s="50">
        <v>4859.5957517128627</v>
      </c>
    </row>
    <row r="1937" spans="1:26" x14ac:dyDescent="0.25">
      <c r="A1937" t="str">
        <f t="shared" si="39"/>
        <v>85. Onderwijs</v>
      </c>
      <c r="B1937">
        <v>85</v>
      </c>
      <c r="C1937" s="3" t="s">
        <v>6</v>
      </c>
      <c r="D1937" s="50">
        <v>30780</v>
      </c>
      <c r="E1937" s="50">
        <v>31997</v>
      </c>
      <c r="F1937" s="50">
        <v>33720</v>
      </c>
      <c r="G1937" s="50">
        <v>35677</v>
      </c>
      <c r="H1937" s="50">
        <v>38201</v>
      </c>
      <c r="I1937" s="50">
        <v>40505</v>
      </c>
      <c r="J1937" s="50">
        <v>43184</v>
      </c>
      <c r="K1937" s="50">
        <v>44715</v>
      </c>
      <c r="L1937" s="50">
        <v>45780</v>
      </c>
      <c r="M1937" s="50">
        <v>46372</v>
      </c>
      <c r="N1937" s="50">
        <v>45227.061135819262</v>
      </c>
      <c r="O1937" s="306">
        <v>44933.088281109129</v>
      </c>
      <c r="P1937" s="50">
        <v>44427.655848553797</v>
      </c>
      <c r="Q1937" s="50">
        <v>43972.432324578273</v>
      </c>
      <c r="R1937" s="50">
        <v>43603.441617878947</v>
      </c>
      <c r="S1937" s="50">
        <v>43541.973719754584</v>
      </c>
      <c r="T1937" s="50">
        <v>44172.177649400634</v>
      </c>
      <c r="U1937" s="306">
        <v>44683.553694970593</v>
      </c>
      <c r="V1937" s="50">
        <v>43935.570679552955</v>
      </c>
      <c r="W1937" s="50">
        <v>43243.894424829312</v>
      </c>
      <c r="X1937" s="50">
        <v>42642.878708784199</v>
      </c>
      <c r="Y1937" s="50">
        <v>42346.282784605864</v>
      </c>
      <c r="Z1937" s="50">
        <v>42720.608354719421</v>
      </c>
    </row>
    <row r="1938" spans="1:26" x14ac:dyDescent="0.25">
      <c r="A1938" t="str">
        <f t="shared" si="39"/>
        <v>85. Onderwijs</v>
      </c>
      <c r="B1938">
        <v>85</v>
      </c>
      <c r="C1938" s="3" t="s">
        <v>157</v>
      </c>
      <c r="D1938" s="207">
        <v>1.0157002303083615</v>
      </c>
      <c r="E1938" s="206"/>
      <c r="F1938" s="206"/>
      <c r="G1938" s="206"/>
      <c r="H1938" s="206"/>
      <c r="I1938" s="206"/>
      <c r="J1938" s="206"/>
      <c r="K1938" s="206"/>
      <c r="L1938" s="206"/>
      <c r="M1938" s="206"/>
      <c r="N1938" s="206"/>
      <c r="O1938" s="308"/>
      <c r="P1938" s="206"/>
      <c r="Q1938" s="206"/>
      <c r="R1938" s="206"/>
      <c r="S1938" s="206"/>
      <c r="T1938" s="206"/>
      <c r="U1938" s="308"/>
      <c r="V1938" s="206"/>
      <c r="W1938" s="206"/>
      <c r="X1938" s="206"/>
      <c r="Y1938" s="206"/>
      <c r="Z1938" s="206"/>
    </row>
    <row r="1939" spans="1:26" x14ac:dyDescent="0.25">
      <c r="A1939" t="str">
        <f t="shared" si="39"/>
        <v>85. Onderwijs</v>
      </c>
      <c r="B1939">
        <v>85</v>
      </c>
      <c r="C1939" s="3" t="s">
        <v>158</v>
      </c>
      <c r="D1939" s="206"/>
      <c r="E1939" s="207">
        <v>-6.1514642047355572E-4</v>
      </c>
      <c r="F1939" s="207">
        <v>4.7948598305939116E-3</v>
      </c>
      <c r="G1939" s="207">
        <v>3.154892360794137E-3</v>
      </c>
      <c r="H1939" s="207">
        <v>3.1869027189476151E-3</v>
      </c>
      <c r="I1939" s="207">
        <v>2.0992410768180259E-3</v>
      </c>
      <c r="J1939" s="207">
        <v>2.7633192029197229E-4</v>
      </c>
      <c r="K1939" s="207">
        <v>-4.9568281142358117E-3</v>
      </c>
      <c r="L1939" s="207">
        <v>-3.7718684656949941E-3</v>
      </c>
      <c r="M1939" s="207">
        <v>1.132850307861144E-5</v>
      </c>
      <c r="N1939" s="207">
        <v>2.527538574716659E-3</v>
      </c>
      <c r="O1939" s="307">
        <v>6.7944444036205365E-4</v>
      </c>
      <c r="P1939" s="207">
        <v>6.7944444036205365E-4</v>
      </c>
      <c r="Q1939" s="207">
        <v>6.7944444036205365E-4</v>
      </c>
      <c r="R1939" s="207">
        <v>6.7944444036194263E-4</v>
      </c>
      <c r="S1939" s="207">
        <v>6.7944444036216467E-4</v>
      </c>
      <c r="T1939" s="207">
        <v>6.7944444036205365E-4</v>
      </c>
      <c r="U1939" s="307">
        <v>3.4960018651801761E-3</v>
      </c>
      <c r="V1939" s="207">
        <v>3.4960018651805091E-3</v>
      </c>
      <c r="W1939" s="207">
        <v>3.4960018651803981E-3</v>
      </c>
      <c r="X1939" s="207">
        <v>3.4960018651803981E-3</v>
      </c>
      <c r="Y1939" s="207">
        <v>3.4960018651803981E-3</v>
      </c>
      <c r="Z1939" s="207">
        <v>3.4960018651803981E-3</v>
      </c>
    </row>
    <row r="1940" spans="1:26" x14ac:dyDescent="0.25">
      <c r="A1940" t="str">
        <f t="shared" si="39"/>
        <v>85. Onderwijs</v>
      </c>
      <c r="B1940">
        <v>85</v>
      </c>
      <c r="C1940" s="3" t="s">
        <v>159</v>
      </c>
      <c r="D1940" s="208"/>
      <c r="E1940" s="50">
        <v>219.29650139600855</v>
      </c>
      <c r="F1940" s="50">
        <v>238.7391337018139</v>
      </c>
      <c r="G1940" s="50">
        <v>59.710508406132334</v>
      </c>
      <c r="H1940" s="50">
        <v>59.71332531764984</v>
      </c>
      <c r="I1940" s="50">
        <v>52.165409706499631</v>
      </c>
      <c r="J1940" s="50">
        <v>66.889344473289157</v>
      </c>
      <c r="K1940" s="50">
        <v>55.644593083629147</v>
      </c>
      <c r="L1940" s="50">
        <v>69.174979610231048</v>
      </c>
      <c r="M1940" s="50">
        <v>80.370807950133525</v>
      </c>
      <c r="N1940" s="50">
        <v>82.026039250316586</v>
      </c>
      <c r="O1940" s="306">
        <v>101.20996641935815</v>
      </c>
      <c r="P1940" s="50">
        <v>105.50005026553102</v>
      </c>
      <c r="Q1940" s="50">
        <v>110.33455110377507</v>
      </c>
      <c r="R1940" s="50">
        <v>114.29084756023352</v>
      </c>
      <c r="S1940" s="50">
        <v>117.1547642172618</v>
      </c>
      <c r="T1940" s="50">
        <v>119.06394439674042</v>
      </c>
      <c r="U1940" s="306">
        <v>101.63162516279722</v>
      </c>
      <c r="V1940" s="50">
        <v>105.35124990347016</v>
      </c>
      <c r="W1940" s="50">
        <v>109.56705655692924</v>
      </c>
      <c r="X1940" s="50">
        <v>112.86553697561793</v>
      </c>
      <c r="Y1940" s="50">
        <v>115.05123621685527</v>
      </c>
      <c r="Z1940" s="50">
        <v>116.27679096772854</v>
      </c>
    </row>
    <row r="1941" spans="1:26" x14ac:dyDescent="0.25">
      <c r="A1941" t="str">
        <f t="shared" si="39"/>
        <v>85. Onderwijs</v>
      </c>
      <c r="B1941">
        <v>85</v>
      </c>
      <c r="C1941" s="3" t="s">
        <v>160</v>
      </c>
      <c r="D1941" s="208"/>
      <c r="E1941" s="50">
        <v>1743.090499967323</v>
      </c>
      <c r="F1941" s="50">
        <v>1892.8178728397652</v>
      </c>
      <c r="G1941" s="50">
        <v>1808.0466264822767</v>
      </c>
      <c r="H1941" s="50">
        <v>1705.3628848717628</v>
      </c>
      <c r="I1941" s="50">
        <v>1582.4643094005996</v>
      </c>
      <c r="J1941" s="50">
        <v>1558.2049338751606</v>
      </c>
      <c r="K1941" s="50">
        <v>1473.6212713540049</v>
      </c>
      <c r="L1941" s="50">
        <v>1600.0395873422258</v>
      </c>
      <c r="M1941" s="50">
        <v>1666.0463430117275</v>
      </c>
      <c r="N1941" s="50">
        <v>1663.0380515975467</v>
      </c>
      <c r="O1941" s="306">
        <v>1717.798708549383</v>
      </c>
      <c r="P1941" s="50">
        <v>1790.612688745653</v>
      </c>
      <c r="Q1941" s="50">
        <v>1872.6668538661759</v>
      </c>
      <c r="R1941" s="50">
        <v>1939.8155861894666</v>
      </c>
      <c r="S1941" s="50">
        <v>1988.4237668744806</v>
      </c>
      <c r="T1941" s="50">
        <v>2020.8275642743097</v>
      </c>
      <c r="U1941" s="306">
        <v>1744.3716193609828</v>
      </c>
      <c r="V1941" s="50">
        <v>1808.2140288659932</v>
      </c>
      <c r="W1941" s="50">
        <v>1880.5727407062041</v>
      </c>
      <c r="X1941" s="50">
        <v>1937.1867682804145</v>
      </c>
      <c r="Y1941" s="50">
        <v>1974.7013875612342</v>
      </c>
      <c r="Z1941" s="50">
        <v>1995.7364041908702</v>
      </c>
    </row>
    <row r="1942" spans="1:26" x14ac:dyDescent="0.25">
      <c r="A1942" t="str">
        <f t="shared" si="39"/>
        <v>85. Onderwijs</v>
      </c>
      <c r="B1942">
        <v>85</v>
      </c>
      <c r="C1942" s="3" t="s">
        <v>161</v>
      </c>
      <c r="D1942" s="208"/>
      <c r="E1942" s="50">
        <v>3226.5854961869873</v>
      </c>
      <c r="F1942" s="50">
        <v>3451.1700984710483</v>
      </c>
      <c r="G1942" s="50">
        <v>3430.7379822371686</v>
      </c>
      <c r="H1942" s="50">
        <v>3453.2113975712118</v>
      </c>
      <c r="I1942" s="50">
        <v>3410.2759641575644</v>
      </c>
      <c r="J1942" s="50">
        <v>3366.0019418210459</v>
      </c>
      <c r="K1942" s="50">
        <v>3165.6702270838696</v>
      </c>
      <c r="L1942" s="50">
        <v>3249.9654562858832</v>
      </c>
      <c r="M1942" s="50">
        <v>3368.3439417522377</v>
      </c>
      <c r="N1942" s="50">
        <v>3392.7840519917245</v>
      </c>
      <c r="O1942" s="306">
        <v>3450.7462146594689</v>
      </c>
      <c r="P1942" s="50">
        <v>3597.0163016528109</v>
      </c>
      <c r="Q1942" s="50">
        <v>3761.84824516137</v>
      </c>
      <c r="R1942" s="50">
        <v>3896.737876135332</v>
      </c>
      <c r="S1942" s="50">
        <v>3994.3828997725582</v>
      </c>
      <c r="T1942" s="50">
        <v>4059.4762548097592</v>
      </c>
      <c r="U1942" s="306">
        <v>3528.2586336691752</v>
      </c>
      <c r="V1942" s="50">
        <v>3657.3896800759148</v>
      </c>
      <c r="W1942" s="50">
        <v>3803.7462516560731</v>
      </c>
      <c r="X1942" s="50">
        <v>3918.2567890659107</v>
      </c>
      <c r="Y1942" s="50">
        <v>3994.1358494090564</v>
      </c>
      <c r="Z1942" s="50">
        <v>4036.6823906443897</v>
      </c>
    </row>
    <row r="1943" spans="1:26" x14ac:dyDescent="0.25">
      <c r="A1943" t="str">
        <f t="shared" si="39"/>
        <v>85. Onderwijs</v>
      </c>
      <c r="B1943">
        <v>85</v>
      </c>
      <c r="C1943" s="3" t="s">
        <v>162</v>
      </c>
      <c r="D1943" s="208"/>
      <c r="E1943" s="50">
        <v>2858.270220513486</v>
      </c>
      <c r="F1943" s="50">
        <v>2999.6430633778232</v>
      </c>
      <c r="G1943" s="50">
        <v>2875.2337064763642</v>
      </c>
      <c r="H1943" s="50">
        <v>2811.9375654343407</v>
      </c>
      <c r="I1943" s="50">
        <v>2726.7474267210323</v>
      </c>
      <c r="J1943" s="50">
        <v>2641.8392222454941</v>
      </c>
      <c r="K1943" s="50">
        <v>2507.489404091421</v>
      </c>
      <c r="L1943" s="50">
        <v>2617.3738342620695</v>
      </c>
      <c r="M1943" s="50">
        <v>2811.6331312220309</v>
      </c>
      <c r="N1943" s="50">
        <v>2946.2500262371259</v>
      </c>
      <c r="O1943" s="306">
        <v>2885.4235858857883</v>
      </c>
      <c r="P1943" s="50">
        <v>2890.2594555048754</v>
      </c>
      <c r="Q1943" s="50">
        <v>2905.2969224522249</v>
      </c>
      <c r="R1943" s="50">
        <v>2930.8218624111801</v>
      </c>
      <c r="S1943" s="50">
        <v>2996.20325686557</v>
      </c>
      <c r="T1943" s="50">
        <v>3101.9688026448071</v>
      </c>
      <c r="U1943" s="306">
        <v>2971.2562307998219</v>
      </c>
      <c r="V1943" s="50">
        <v>2959.7075139916133</v>
      </c>
      <c r="W1943" s="50">
        <v>2958.584140405088</v>
      </c>
      <c r="X1943" s="50">
        <v>2968.0024814729836</v>
      </c>
      <c r="Y1943" s="50">
        <v>3017.3628945465657</v>
      </c>
      <c r="Z1943" s="50">
        <v>3106.527022368201</v>
      </c>
    </row>
    <row r="1944" spans="1:26" x14ac:dyDescent="0.25">
      <c r="A1944" t="str">
        <f t="shared" si="39"/>
        <v>85. Onderwijs</v>
      </c>
      <c r="B1944">
        <v>85</v>
      </c>
      <c r="C1944" s="3" t="s">
        <v>163</v>
      </c>
      <c r="D1944" s="208"/>
      <c r="E1944" s="50">
        <v>1648.9302526783133</v>
      </c>
      <c r="F1944" s="50">
        <v>1902.4052680106306</v>
      </c>
      <c r="G1944" s="50">
        <v>1932.1047089906579</v>
      </c>
      <c r="H1944" s="50">
        <v>2000.1334208521923</v>
      </c>
      <c r="I1944" s="50">
        <v>2007.064197933114</v>
      </c>
      <c r="J1944" s="50">
        <v>1954.8029754984241</v>
      </c>
      <c r="K1944" s="50">
        <v>1773.3948095625706</v>
      </c>
      <c r="L1944" s="50">
        <v>1805.1945515585317</v>
      </c>
      <c r="M1944" s="50">
        <v>1923.3302637876891</v>
      </c>
      <c r="N1944" s="50">
        <v>2007.8929933135441</v>
      </c>
      <c r="O1944" s="306">
        <v>1932.8817958202608</v>
      </c>
      <c r="P1944" s="50">
        <v>1933.1223713584764</v>
      </c>
      <c r="Q1944" s="50">
        <v>1948.0664352146021</v>
      </c>
      <c r="R1944" s="50">
        <v>1972.518989304165</v>
      </c>
      <c r="S1944" s="50">
        <v>1989.0657838146676</v>
      </c>
      <c r="T1944" s="50">
        <v>1986.0229967418977</v>
      </c>
      <c r="U1944" s="306">
        <v>2022.1422665761381</v>
      </c>
      <c r="V1944" s="50">
        <v>2011.1626464748445</v>
      </c>
      <c r="W1944" s="50">
        <v>2015.4547286745428</v>
      </c>
      <c r="X1944" s="50">
        <v>2029.4198925840469</v>
      </c>
      <c r="Y1944" s="50">
        <v>2035.0791428176458</v>
      </c>
      <c r="Z1944" s="50">
        <v>2020.6815031737267</v>
      </c>
    </row>
    <row r="1945" spans="1:26" x14ac:dyDescent="0.25">
      <c r="A1945" t="str">
        <f t="shared" si="39"/>
        <v>85. Onderwijs</v>
      </c>
      <c r="B1945">
        <v>85</v>
      </c>
      <c r="C1945" s="3" t="s">
        <v>164</v>
      </c>
      <c r="D1945" s="208"/>
      <c r="E1945" s="50">
        <v>1212.2291677793094</v>
      </c>
      <c r="F1945" s="50">
        <v>1362.0928481699602</v>
      </c>
      <c r="G1945" s="50">
        <v>1330.0841172465794</v>
      </c>
      <c r="H1945" s="50">
        <v>1360.3512682435387</v>
      </c>
      <c r="I1945" s="50">
        <v>1373.2338782169502</v>
      </c>
      <c r="J1945" s="50">
        <v>1385.2874849333546</v>
      </c>
      <c r="K1945" s="50">
        <v>1303.333415933826</v>
      </c>
      <c r="L1945" s="50">
        <v>1416.2618502064536</v>
      </c>
      <c r="M1945" s="50">
        <v>1617.0037622020636</v>
      </c>
      <c r="N1945" s="50">
        <v>1760.0078550740504</v>
      </c>
      <c r="O1945" s="306">
        <v>1720.2138960896593</v>
      </c>
      <c r="P1945" s="50">
        <v>1717.6107006250743</v>
      </c>
      <c r="Q1945" s="50">
        <v>1687.9319832651931</v>
      </c>
      <c r="R1945" s="50">
        <v>1660.600636584111</v>
      </c>
      <c r="S1945" s="50">
        <v>1640.5567953259856</v>
      </c>
      <c r="T1945" s="50">
        <v>1627.1222858579777</v>
      </c>
      <c r="U1945" s="306">
        <v>1821.0479170442666</v>
      </c>
      <c r="V1945" s="50">
        <v>1808.1942977621418</v>
      </c>
      <c r="W1945" s="50">
        <v>1767.0821382415234</v>
      </c>
      <c r="X1945" s="50">
        <v>1728.8146382340242</v>
      </c>
      <c r="Y1945" s="50">
        <v>1698.4624019549415</v>
      </c>
      <c r="Z1945" s="50">
        <v>1675.1985843108471</v>
      </c>
    </row>
    <row r="1946" spans="1:26" x14ac:dyDescent="0.25">
      <c r="A1946" t="str">
        <f t="shared" si="39"/>
        <v>85. Onderwijs</v>
      </c>
      <c r="B1946">
        <v>85</v>
      </c>
      <c r="C1946" s="3" t="s">
        <v>165</v>
      </c>
      <c r="D1946" s="208"/>
      <c r="E1946" s="50">
        <v>1121.9994257432431</v>
      </c>
      <c r="F1946" s="50">
        <v>1241.5795158105482</v>
      </c>
      <c r="G1946" s="50">
        <v>1186.8924963955812</v>
      </c>
      <c r="H1946" s="50">
        <v>1190.4692721810247</v>
      </c>
      <c r="I1946" s="50">
        <v>1170.9354351303434</v>
      </c>
      <c r="J1946" s="50">
        <v>1140.2625357402696</v>
      </c>
      <c r="K1946" s="50">
        <v>1009.3816490463668</v>
      </c>
      <c r="L1946" s="50">
        <v>1060.6539373704518</v>
      </c>
      <c r="M1946" s="50">
        <v>1210.6021404796891</v>
      </c>
      <c r="N1946" s="50">
        <v>1339.2729149906238</v>
      </c>
      <c r="O1946" s="306">
        <v>1353.1836329379657</v>
      </c>
      <c r="P1946" s="50">
        <v>1435.8319122046564</v>
      </c>
      <c r="Q1946" s="50">
        <v>1518.9144986958279</v>
      </c>
      <c r="R1946" s="50">
        <v>1585.3017457314816</v>
      </c>
      <c r="S1946" s="50">
        <v>1630.4476316993982</v>
      </c>
      <c r="T1946" s="50">
        <v>1654.8751866102159</v>
      </c>
      <c r="U1946" s="306">
        <v>1441.2853216024287</v>
      </c>
      <c r="V1946" s="50">
        <v>1520.8215764525437</v>
      </c>
      <c r="W1946" s="50">
        <v>1599.8874360890359</v>
      </c>
      <c r="X1946" s="50">
        <v>1660.5405082889379</v>
      </c>
      <c r="Y1946" s="50">
        <v>1698.3446493872334</v>
      </c>
      <c r="Z1946" s="50">
        <v>1714.2164312078185</v>
      </c>
    </row>
    <row r="1947" spans="1:26" x14ac:dyDescent="0.25">
      <c r="A1947" t="str">
        <f t="shared" si="39"/>
        <v>85. Onderwijs</v>
      </c>
      <c r="B1947">
        <v>85</v>
      </c>
      <c r="C1947" s="3" t="s">
        <v>166</v>
      </c>
      <c r="D1947" s="206"/>
      <c r="E1947" s="50">
        <v>1168.7050228763383</v>
      </c>
      <c r="F1947" s="50">
        <v>1333.8792488693484</v>
      </c>
      <c r="G1947" s="50">
        <v>1267.7992472221838</v>
      </c>
      <c r="H1947" s="50">
        <v>1242.4123370021534</v>
      </c>
      <c r="I1947" s="50">
        <v>1171.499630632753</v>
      </c>
      <c r="J1947" s="50">
        <v>1068.5491733735234</v>
      </c>
      <c r="K1947" s="50">
        <v>914.60306443339152</v>
      </c>
      <c r="L1947" s="50">
        <v>947.33290510736265</v>
      </c>
      <c r="M1947" s="50">
        <v>1059.0990895760383</v>
      </c>
      <c r="N1947" s="50">
        <v>1144.9120413967353</v>
      </c>
      <c r="O1947" s="306">
        <v>1118.3740224660728</v>
      </c>
      <c r="P1947" s="50">
        <v>1128.0993607871669</v>
      </c>
      <c r="Q1947" s="50">
        <v>1148.5896138373089</v>
      </c>
      <c r="R1947" s="50">
        <v>1184.9648038514288</v>
      </c>
      <c r="S1947" s="50">
        <v>1238.0687264307332</v>
      </c>
      <c r="T1947" s="50">
        <v>1304.5381499030732</v>
      </c>
      <c r="U1947" s="306">
        <v>1196.1186227370024</v>
      </c>
      <c r="V1947" s="50">
        <v>1199.8196516442645</v>
      </c>
      <c r="W1947" s="50">
        <v>1214.8284078057852</v>
      </c>
      <c r="X1947" s="50">
        <v>1246.3411711377603</v>
      </c>
      <c r="Y1947" s="50">
        <v>1294.9639560061673</v>
      </c>
      <c r="Z1947" s="50">
        <v>1356.9103262215292</v>
      </c>
    </row>
    <row r="1948" spans="1:26" x14ac:dyDescent="0.25">
      <c r="A1948" t="str">
        <f t="shared" si="39"/>
        <v>85. Onderwijs</v>
      </c>
      <c r="B1948">
        <v>85</v>
      </c>
      <c r="C1948" s="3" t="s">
        <v>167</v>
      </c>
      <c r="D1948" s="206"/>
      <c r="E1948" s="50">
        <v>1360.2411969714688</v>
      </c>
      <c r="F1948" s="50">
        <v>1518.7438120934562</v>
      </c>
      <c r="G1948" s="50">
        <v>1551.3897068321082</v>
      </c>
      <c r="H1948" s="50">
        <v>1615.2178998922384</v>
      </c>
      <c r="I1948" s="50">
        <v>1631.5354600255453</v>
      </c>
      <c r="J1948" s="50">
        <v>1588.3953335927222</v>
      </c>
      <c r="K1948" s="50">
        <v>1464.5369755223089</v>
      </c>
      <c r="L1948" s="50">
        <v>1488.8388580871226</v>
      </c>
      <c r="M1948" s="50">
        <v>1577.141317109345</v>
      </c>
      <c r="N1948" s="50">
        <v>1604.9825231371344</v>
      </c>
      <c r="O1948" s="306">
        <v>1481.7616609926622</v>
      </c>
      <c r="P1948" s="50">
        <v>1447.9199233012428</v>
      </c>
      <c r="Q1948" s="50">
        <v>1445.4797032489985</v>
      </c>
      <c r="R1948" s="50">
        <v>1454.8781596575509</v>
      </c>
      <c r="S1948" s="50">
        <v>1473.9354556907931</v>
      </c>
      <c r="T1948" s="50">
        <v>1503.9256723188548</v>
      </c>
      <c r="U1948" s="306">
        <v>1555.8168526460818</v>
      </c>
      <c r="V1948" s="50">
        <v>1511.8409279525981</v>
      </c>
      <c r="W1948" s="50">
        <v>1500.9111658000797</v>
      </c>
      <c r="X1948" s="50">
        <v>1502.2805738842603</v>
      </c>
      <c r="Y1948" s="50">
        <v>1513.5066357196088</v>
      </c>
      <c r="Z1948" s="50">
        <v>1535.7257726912455</v>
      </c>
    </row>
    <row r="1949" spans="1:26" x14ac:dyDescent="0.25">
      <c r="A1949" t="str">
        <f t="shared" si="39"/>
        <v>85. Onderwijs</v>
      </c>
      <c r="B1949">
        <v>85</v>
      </c>
      <c r="C1949" s="3" t="s">
        <v>168</v>
      </c>
      <c r="D1949" s="206"/>
      <c r="E1949" s="50">
        <v>1185.2384049711372</v>
      </c>
      <c r="F1949" s="50">
        <v>1366.1642414807404</v>
      </c>
      <c r="G1949" s="50">
        <v>1448.7633939029438</v>
      </c>
      <c r="H1949" s="50">
        <v>1630.9373333627418</v>
      </c>
      <c r="I1949" s="50">
        <v>1982.1267787956756</v>
      </c>
      <c r="J1949" s="50">
        <v>2431.7532340845059</v>
      </c>
      <c r="K1949" s="50">
        <v>2826.4380971684777</v>
      </c>
      <c r="L1949" s="50">
        <v>3157.9541686228094</v>
      </c>
      <c r="M1949" s="50">
        <v>3454.9705217958585</v>
      </c>
      <c r="N1949" s="50">
        <v>3722.7464182789968</v>
      </c>
      <c r="O1949" s="306">
        <v>3641.1234859547017</v>
      </c>
      <c r="P1949" s="50">
        <v>3510.3079421859939</v>
      </c>
      <c r="Q1949" s="50">
        <v>3281.5230745057347</v>
      </c>
      <c r="R1949" s="50">
        <v>3069.3641690263644</v>
      </c>
      <c r="S1949" s="50">
        <v>2879.9223007892847</v>
      </c>
      <c r="T1949" s="50">
        <v>2751.7637853301912</v>
      </c>
      <c r="U1949" s="306">
        <v>3687.000743236576</v>
      </c>
      <c r="V1949" s="50">
        <v>3534.7969393099511</v>
      </c>
      <c r="W1949" s="50">
        <v>3286.0650202272968</v>
      </c>
      <c r="X1949" s="50">
        <v>3056.5432497138554</v>
      </c>
      <c r="Y1949" s="50">
        <v>2851.9659337534636</v>
      </c>
      <c r="Z1949" s="50">
        <v>2709.9180023304102</v>
      </c>
    </row>
    <row r="1950" spans="1:26" x14ac:dyDescent="0.25">
      <c r="A1950" t="str">
        <f t="shared" si="39"/>
        <v>85. Onderwijs</v>
      </c>
      <c r="B1950">
        <v>85</v>
      </c>
      <c r="C1950" s="3" t="s">
        <v>169</v>
      </c>
      <c r="D1950" s="206"/>
      <c r="E1950" s="50">
        <v>237.60617133874874</v>
      </c>
      <c r="F1950" s="50">
        <v>286.5038157083178</v>
      </c>
      <c r="G1950" s="50">
        <v>304.1492214589997</v>
      </c>
      <c r="H1950" s="50">
        <v>330.71410217230704</v>
      </c>
      <c r="I1950" s="50">
        <v>371.20596015864209</v>
      </c>
      <c r="J1950" s="50">
        <v>390.91433371507111</v>
      </c>
      <c r="K1950" s="50">
        <v>422.07381408115634</v>
      </c>
      <c r="L1950" s="50">
        <v>512.00080125335705</v>
      </c>
      <c r="M1950" s="50">
        <v>627.06083956796397</v>
      </c>
      <c r="N1950" s="50">
        <v>736.29327690659375</v>
      </c>
      <c r="O1950" s="306">
        <v>849.54693273960402</v>
      </c>
      <c r="P1950" s="50">
        <v>1135.8679508634518</v>
      </c>
      <c r="Q1950" s="50">
        <v>1316.1031214801333</v>
      </c>
      <c r="R1950" s="50">
        <v>1421.1281834644101</v>
      </c>
      <c r="S1950" s="50">
        <v>1466.1804706580651</v>
      </c>
      <c r="T1950" s="50">
        <v>1459.6588356051818</v>
      </c>
      <c r="U1950" s="306">
        <v>856.99909864910501</v>
      </c>
      <c r="V1950" s="50">
        <v>1139.4683618751226</v>
      </c>
      <c r="W1950" s="50">
        <v>1312.9427244001783</v>
      </c>
      <c r="X1950" s="50">
        <v>1409.8423447448058</v>
      </c>
      <c r="Y1950" s="50">
        <v>1446.4591231255843</v>
      </c>
      <c r="Z1950" s="50">
        <v>1432.0280717825669</v>
      </c>
    </row>
    <row r="1951" spans="1:26" x14ac:dyDescent="0.25">
      <c r="A1951" t="str">
        <f t="shared" si="39"/>
        <v>85. Onderwijs</v>
      </c>
      <c r="B1951">
        <v>85</v>
      </c>
      <c r="C1951" s="3" t="s">
        <v>26</v>
      </c>
      <c r="D1951" s="208"/>
      <c r="E1951" s="50">
        <v>2783.0857732813547</v>
      </c>
      <c r="F1951" s="50">
        <v>3171.4118692825145</v>
      </c>
      <c r="G1951" s="50">
        <v>3304.3023221940521</v>
      </c>
      <c r="H1951" s="50">
        <v>3576.8693354272868</v>
      </c>
      <c r="I1951" s="50">
        <v>3984.8681989798629</v>
      </c>
      <c r="J1951" s="50">
        <v>4411.062901392299</v>
      </c>
      <c r="K1951" s="50">
        <v>4713.0488867719432</v>
      </c>
      <c r="L1951" s="50">
        <v>5158.793827963289</v>
      </c>
      <c r="M1951" s="50">
        <v>5659.1726784731673</v>
      </c>
      <c r="N1951" s="50">
        <v>6064.0222183227252</v>
      </c>
      <c r="O1951" s="306">
        <v>5972.4320796869679</v>
      </c>
      <c r="P1951" s="50">
        <v>6094.0958163506893</v>
      </c>
      <c r="Q1951" s="50">
        <v>6043.1058992348662</v>
      </c>
      <c r="R1951" s="50">
        <v>5945.3705121483254</v>
      </c>
      <c r="S1951" s="50">
        <v>5820.0382271381432</v>
      </c>
      <c r="T1951" s="50">
        <v>5715.3482932542274</v>
      </c>
      <c r="U1951" s="306">
        <v>6099.8166945317626</v>
      </c>
      <c r="V1951" s="50">
        <v>6186.1062291376711</v>
      </c>
      <c r="W1951" s="50">
        <v>6099.9189104275547</v>
      </c>
      <c r="X1951" s="50">
        <v>5968.6661683429211</v>
      </c>
      <c r="Y1951" s="50">
        <v>5811.9316925986568</v>
      </c>
      <c r="Z1951" s="50">
        <v>5677.6718468042227</v>
      </c>
    </row>
    <row r="1952" spans="1:26" x14ac:dyDescent="0.25">
      <c r="A1952" t="str">
        <f t="shared" si="39"/>
        <v>85. Onderwijs</v>
      </c>
      <c r="B1952">
        <v>85</v>
      </c>
      <c r="C1952" s="3" t="s">
        <v>19</v>
      </c>
      <c r="D1952" s="208"/>
      <c r="E1952" s="50">
        <v>15982.192360422361</v>
      </c>
      <c r="F1952" s="50">
        <v>17593.738918533454</v>
      </c>
      <c r="G1952" s="50">
        <v>17194.911715650993</v>
      </c>
      <c r="H1952" s="50">
        <v>17400.460806901163</v>
      </c>
      <c r="I1952" s="50">
        <v>17479.254450878718</v>
      </c>
      <c r="J1952" s="50">
        <v>17592.900513352859</v>
      </c>
      <c r="K1952" s="50">
        <v>16916.187321361023</v>
      </c>
      <c r="L1952" s="50">
        <v>17924.790929706502</v>
      </c>
      <c r="M1952" s="50">
        <v>19395.602158454778</v>
      </c>
      <c r="N1952" s="50">
        <v>20400.206192174395</v>
      </c>
      <c r="O1952" s="306">
        <v>20252.263902514926</v>
      </c>
      <c r="P1952" s="50">
        <v>20692.148657494934</v>
      </c>
      <c r="Q1952" s="50">
        <v>20996.755002831342</v>
      </c>
      <c r="R1952" s="50">
        <v>21230.422859915725</v>
      </c>
      <c r="S1952" s="50">
        <v>21414.341852138798</v>
      </c>
      <c r="T1952" s="50">
        <v>21589.243478493012</v>
      </c>
      <c r="U1952" s="306">
        <v>20925.928931484377</v>
      </c>
      <c r="V1952" s="50">
        <v>21256.766874308458</v>
      </c>
      <c r="W1952" s="50">
        <v>21449.641810562734</v>
      </c>
      <c r="X1952" s="50">
        <v>21570.093954382617</v>
      </c>
      <c r="Y1952" s="50">
        <v>21640.033210498357</v>
      </c>
      <c r="Z1952" s="50">
        <v>21699.90129988933</v>
      </c>
    </row>
    <row r="1953" spans="1:26" x14ac:dyDescent="0.25">
      <c r="A1953" t="str">
        <f t="shared" si="39"/>
        <v>85. Onderwijs</v>
      </c>
      <c r="B1953">
        <v>85</v>
      </c>
      <c r="C1953" s="3" t="s">
        <v>20</v>
      </c>
      <c r="D1953" s="208"/>
      <c r="E1953" s="207">
        <v>0.17413667102226058</v>
      </c>
      <c r="F1953" s="207">
        <v>0.18025798177223781</v>
      </c>
      <c r="G1953" s="207">
        <v>0.19216744911731304</v>
      </c>
      <c r="H1953" s="207">
        <v>0.20556175926149448</v>
      </c>
      <c r="I1953" s="207">
        <v>0.22797701184443456</v>
      </c>
      <c r="J1953" s="207">
        <v>0.25072971327521237</v>
      </c>
      <c r="K1953" s="207">
        <v>0.27861176973492785</v>
      </c>
      <c r="L1953" s="207">
        <v>0.28780217566798466</v>
      </c>
      <c r="M1953" s="207">
        <v>0.29177607543400064</v>
      </c>
      <c r="N1953" s="207">
        <v>0.29725298662171901</v>
      </c>
      <c r="O1953" s="307">
        <v>0.29490194816912846</v>
      </c>
      <c r="P1953" s="207">
        <v>0.29451247027182642</v>
      </c>
      <c r="Q1953" s="207">
        <v>0.28781142126104597</v>
      </c>
      <c r="R1953" s="207">
        <v>0.28004013633536856</v>
      </c>
      <c r="S1953" s="207">
        <v>0.27178226010045953</v>
      </c>
      <c r="T1953" s="207">
        <v>0.26473129079061064</v>
      </c>
      <c r="U1953" s="307">
        <v>0.29149562318135397</v>
      </c>
      <c r="V1953" s="207">
        <v>0.29101820919974325</v>
      </c>
      <c r="W1953" s="207">
        <v>0.28438325284404936</v>
      </c>
      <c r="X1953" s="207">
        <v>0.27671025360231249</v>
      </c>
      <c r="Y1953" s="207">
        <v>0.26857314108829927</v>
      </c>
      <c r="Z1953" s="207">
        <v>0.26164505397235049</v>
      </c>
    </row>
    <row r="1954" spans="1:26" x14ac:dyDescent="0.25">
      <c r="A1954" t="str">
        <f t="shared" si="39"/>
        <v>85. Onderwijs</v>
      </c>
      <c r="B1954">
        <v>85</v>
      </c>
      <c r="C1954" s="3" t="s">
        <v>29</v>
      </c>
      <c r="D1954" s="208"/>
      <c r="E1954" s="50">
        <v>15982.192360422361</v>
      </c>
      <c r="F1954" s="50">
        <v>17593.738918533454</v>
      </c>
      <c r="G1954" s="50">
        <v>17194.911715650993</v>
      </c>
      <c r="H1954" s="50">
        <v>17400.460806901163</v>
      </c>
      <c r="I1954" s="50">
        <v>17479.254450878718</v>
      </c>
      <c r="J1954" s="50">
        <v>17592.900513352859</v>
      </c>
      <c r="K1954" s="50">
        <v>16916.187321361023</v>
      </c>
      <c r="L1954" s="50">
        <v>17924.790929706502</v>
      </c>
      <c r="M1954" s="50">
        <v>19395.602158454778</v>
      </c>
      <c r="N1954" s="50">
        <v>20400.206192174395</v>
      </c>
      <c r="O1954" s="306">
        <v>20252.263902514926</v>
      </c>
      <c r="P1954" s="50">
        <v>20692.148657494934</v>
      </c>
      <c r="Q1954" s="50">
        <v>20996.755002831342</v>
      </c>
      <c r="R1954" s="50">
        <v>21230.422859915725</v>
      </c>
      <c r="S1954" s="50">
        <v>21414.341852138798</v>
      </c>
      <c r="T1954" s="50">
        <v>21589.243478493012</v>
      </c>
      <c r="U1954" s="306">
        <v>20925.928931484377</v>
      </c>
      <c r="V1954" s="50">
        <v>21256.766874308458</v>
      </c>
      <c r="W1954" s="50">
        <v>21449.641810562734</v>
      </c>
      <c r="X1954" s="50">
        <v>21570.093954382617</v>
      </c>
      <c r="Y1954" s="50">
        <v>21640.033210498357</v>
      </c>
      <c r="Z1954" s="50">
        <v>21699.90129988933</v>
      </c>
    </row>
    <row r="1955" spans="1:26" x14ac:dyDescent="0.25">
      <c r="A1955" t="str">
        <f t="shared" si="39"/>
        <v>86. Menselijke gezondheidszorg</v>
      </c>
      <c r="B1955">
        <v>86</v>
      </c>
      <c r="C1955" s="3" t="s">
        <v>25</v>
      </c>
      <c r="D1955" s="50">
        <v>124143</v>
      </c>
      <c r="E1955" s="50">
        <v>126167</v>
      </c>
      <c r="F1955" s="50">
        <v>128539</v>
      </c>
      <c r="G1955" s="50">
        <v>130067</v>
      </c>
      <c r="H1955" s="50">
        <v>131105</v>
      </c>
      <c r="I1955" s="50">
        <v>133894</v>
      </c>
      <c r="J1955" s="50">
        <v>135656</v>
      </c>
      <c r="K1955" s="50">
        <v>136885</v>
      </c>
      <c r="L1955" s="50">
        <v>138694</v>
      </c>
      <c r="M1955" s="50">
        <v>140638</v>
      </c>
      <c r="N1955" s="50">
        <v>141952.52434997977</v>
      </c>
      <c r="O1955" s="306">
        <v>143868.33198146141</v>
      </c>
      <c r="P1955" s="50">
        <v>145809.99557357249</v>
      </c>
      <c r="Q1955" s="50">
        <v>147777.86408133799</v>
      </c>
      <c r="R1955" s="50">
        <v>149772.2911693205</v>
      </c>
      <c r="S1955" s="50">
        <v>151793.63527517975</v>
      </c>
      <c r="T1955" s="50">
        <v>153842.25967409182</v>
      </c>
      <c r="U1955" s="306">
        <v>144709.27911126456</v>
      </c>
      <c r="V1955" s="50">
        <v>147519.57076348318</v>
      </c>
      <c r="W1955" s="50">
        <v>150384.4390069129</v>
      </c>
      <c r="X1955" s="50">
        <v>153304.94373307997</v>
      </c>
      <c r="Y1955" s="50">
        <v>156282.1654168785</v>
      </c>
      <c r="Z1955" s="50">
        <v>159317.2055163043</v>
      </c>
    </row>
    <row r="1956" spans="1:26" x14ac:dyDescent="0.25">
      <c r="A1956" t="str">
        <f t="shared" si="39"/>
        <v>86. Menselijke gezondheidszorg</v>
      </c>
      <c r="B1956">
        <v>86</v>
      </c>
      <c r="C1956" s="3" t="s">
        <v>154</v>
      </c>
      <c r="D1956" s="206"/>
      <c r="E1956" s="50">
        <v>2024</v>
      </c>
      <c r="F1956" s="50">
        <v>2372</v>
      </c>
      <c r="G1956" s="50">
        <v>1528</v>
      </c>
      <c r="H1956" s="50">
        <v>1038</v>
      </c>
      <c r="I1956" s="50">
        <v>2789</v>
      </c>
      <c r="J1956" s="50">
        <v>1762</v>
      </c>
      <c r="K1956" s="50">
        <v>1229</v>
      </c>
      <c r="L1956" s="50">
        <v>1809</v>
      </c>
      <c r="M1956" s="50">
        <v>1944</v>
      </c>
      <c r="N1956" s="50">
        <v>1314.5243499797652</v>
      </c>
      <c r="O1956" s="306">
        <v>1915.8076314816426</v>
      </c>
      <c r="P1956" s="50">
        <v>1941.6635921110865</v>
      </c>
      <c r="Q1956" s="50">
        <v>1967.8685077654955</v>
      </c>
      <c r="R1956" s="50">
        <v>1994.4270879825053</v>
      </c>
      <c r="S1956" s="50">
        <v>2021.344105859258</v>
      </c>
      <c r="T1956" s="50">
        <v>2048.6243989120703</v>
      </c>
      <c r="U1956" s="306">
        <v>2756.7547612847993</v>
      </c>
      <c r="V1956" s="50">
        <v>2810.2916522186133</v>
      </c>
      <c r="W1956" s="50">
        <v>2864.8682434297225</v>
      </c>
      <c r="X1956" s="50">
        <v>2920.5047261670697</v>
      </c>
      <c r="Y1956" s="50">
        <v>2977.2216837985325</v>
      </c>
      <c r="Z1956" s="50">
        <v>3035.0400994257943</v>
      </c>
    </row>
    <row r="1957" spans="1:26" x14ac:dyDescent="0.25">
      <c r="A1957" t="str">
        <f t="shared" si="39"/>
        <v>86. Menselijke gezondheidszorg</v>
      </c>
      <c r="B1957">
        <v>86</v>
      </c>
      <c r="C1957" s="3" t="s">
        <v>155</v>
      </c>
      <c r="D1957" s="206"/>
      <c r="E1957" s="207">
        <v>1.0163037787068139</v>
      </c>
      <c r="F1957" s="207">
        <v>1.0188004787305713</v>
      </c>
      <c r="G1957" s="207">
        <v>1.0118874427216642</v>
      </c>
      <c r="H1957" s="207">
        <v>1.0079805023564778</v>
      </c>
      <c r="I1957" s="207">
        <v>1.0212730254376263</v>
      </c>
      <c r="J1957" s="207">
        <v>1.013159663614501</v>
      </c>
      <c r="K1957" s="207">
        <v>1.0090596803679897</v>
      </c>
      <c r="L1957" s="207">
        <v>1.0132154728421667</v>
      </c>
      <c r="M1957" s="207">
        <v>1.0140164679077681</v>
      </c>
      <c r="N1957" s="207">
        <v>1.0093468646452577</v>
      </c>
      <c r="O1957" s="307">
        <v>1.0134961152699073</v>
      </c>
      <c r="P1957" s="207">
        <v>1.0134961152699073</v>
      </c>
      <c r="Q1957" s="207">
        <v>1.0134961152699065</v>
      </c>
      <c r="R1957" s="207">
        <v>1.0134961152699078</v>
      </c>
      <c r="S1957" s="207">
        <v>1.0134961152699071</v>
      </c>
      <c r="T1957" s="207">
        <v>1.0134961152699071</v>
      </c>
      <c r="U1957" s="307">
        <v>1.019420258807713</v>
      </c>
      <c r="V1957" s="207">
        <v>1.019420258807715</v>
      </c>
      <c r="W1957" s="207">
        <v>1.0194202588077139</v>
      </c>
      <c r="X1957" s="207">
        <v>1.0194202588077137</v>
      </c>
      <c r="Y1957" s="207">
        <v>1.0194202588077146</v>
      </c>
      <c r="Z1957" s="207">
        <v>1.0194202588077144</v>
      </c>
    </row>
    <row r="1958" spans="1:26" x14ac:dyDescent="0.25">
      <c r="A1958" t="str">
        <f t="shared" si="39"/>
        <v>86. Menselijke gezondheidszorg</v>
      </c>
      <c r="B1958">
        <v>86</v>
      </c>
      <c r="C1958" s="3" t="s">
        <v>8</v>
      </c>
      <c r="D1958" s="50">
        <v>114</v>
      </c>
      <c r="E1958" s="50">
        <v>130</v>
      </c>
      <c r="F1958" s="50">
        <v>148</v>
      </c>
      <c r="G1958" s="50">
        <v>119</v>
      </c>
      <c r="H1958" s="50">
        <v>126</v>
      </c>
      <c r="I1958" s="50">
        <v>117</v>
      </c>
      <c r="J1958" s="50">
        <v>127</v>
      </c>
      <c r="K1958" s="50">
        <v>120</v>
      </c>
      <c r="L1958" s="50">
        <v>138</v>
      </c>
      <c r="M1958" s="50">
        <v>140</v>
      </c>
      <c r="N1958" s="50">
        <v>133.07231794426232</v>
      </c>
      <c r="O1958" s="306">
        <v>135.83037790189874</v>
      </c>
      <c r="P1958" s="50">
        <v>142.73520804967097</v>
      </c>
      <c r="Q1958" s="50">
        <v>149.53767440847946</v>
      </c>
      <c r="R1958" s="50">
        <v>155.09288555151403</v>
      </c>
      <c r="S1958" s="50">
        <v>159.71028469998902</v>
      </c>
      <c r="T1958" s="50">
        <v>158.5711273537564</v>
      </c>
      <c r="U1958" s="306">
        <v>136.62434113802919</v>
      </c>
      <c r="V1958" s="50">
        <v>144.40873234715542</v>
      </c>
      <c r="W1958" s="50">
        <v>152.17528968980068</v>
      </c>
      <c r="X1958" s="50">
        <v>158.75103403470081</v>
      </c>
      <c r="Y1958" s="50">
        <v>164.43290976602401</v>
      </c>
      <c r="Z1958" s="50">
        <v>164.21436436964274</v>
      </c>
    </row>
    <row r="1959" spans="1:26" x14ac:dyDescent="0.25">
      <c r="A1959" t="str">
        <f t="shared" si="39"/>
        <v>86. Menselijke gezondheidszorg</v>
      </c>
      <c r="B1959">
        <v>86</v>
      </c>
      <c r="C1959" s="3" t="s">
        <v>9</v>
      </c>
      <c r="D1959" s="50">
        <v>7287</v>
      </c>
      <c r="E1959" s="50">
        <v>7310</v>
      </c>
      <c r="F1959" s="50">
        <v>7387</v>
      </c>
      <c r="G1959" s="50">
        <v>7220</v>
      </c>
      <c r="H1959" s="50">
        <v>7044</v>
      </c>
      <c r="I1959" s="50">
        <v>7221</v>
      </c>
      <c r="J1959" s="50">
        <v>6745</v>
      </c>
      <c r="K1959" s="50">
        <v>6868</v>
      </c>
      <c r="L1959" s="50">
        <v>6578</v>
      </c>
      <c r="M1959" s="50">
        <v>6587</v>
      </c>
      <c r="N1959" s="50">
        <v>7308.7811717205586</v>
      </c>
      <c r="O1959" s="306">
        <v>7460.2631403242231</v>
      </c>
      <c r="P1959" s="50">
        <v>7839.4997340619529</v>
      </c>
      <c r="Q1959" s="50">
        <v>8213.114162761889</v>
      </c>
      <c r="R1959" s="50">
        <v>8518.2251222339382</v>
      </c>
      <c r="S1959" s="50">
        <v>8771.828279374613</v>
      </c>
      <c r="T1959" s="50">
        <v>8709.2619102574863</v>
      </c>
      <c r="U1959" s="306">
        <v>7503.8702829735248</v>
      </c>
      <c r="V1959" s="50">
        <v>7931.4153410403669</v>
      </c>
      <c r="W1959" s="50">
        <v>8357.9809029237131</v>
      </c>
      <c r="X1959" s="50">
        <v>8719.1429928347352</v>
      </c>
      <c r="Y1959" s="50">
        <v>9031.2107993228219</v>
      </c>
      <c r="Z1959" s="50">
        <v>9019.207547986156</v>
      </c>
    </row>
    <row r="1960" spans="1:26" x14ac:dyDescent="0.25">
      <c r="A1960" t="str">
        <f t="shared" si="39"/>
        <v>86. Menselijke gezondheidszorg</v>
      </c>
      <c r="B1960">
        <v>86</v>
      </c>
      <c r="C1960" s="3" t="s">
        <v>10</v>
      </c>
      <c r="D1960" s="50">
        <v>16075</v>
      </c>
      <c r="E1960" s="50">
        <v>16482</v>
      </c>
      <c r="F1960" s="50">
        <v>17022</v>
      </c>
      <c r="G1960" s="50">
        <v>17485</v>
      </c>
      <c r="H1960" s="50">
        <v>18013</v>
      </c>
      <c r="I1960" s="50">
        <v>18672</v>
      </c>
      <c r="J1960" s="50">
        <v>18915</v>
      </c>
      <c r="K1960" s="50">
        <v>19131</v>
      </c>
      <c r="L1960" s="50">
        <v>19116</v>
      </c>
      <c r="M1960" s="50">
        <v>18905</v>
      </c>
      <c r="N1960" s="50">
        <v>18708.781800989425</v>
      </c>
      <c r="O1960" s="306">
        <v>19096.540447856001</v>
      </c>
      <c r="P1960" s="50">
        <v>20067.298022407849</v>
      </c>
      <c r="Q1960" s="50">
        <v>21023.664160621687</v>
      </c>
      <c r="R1960" s="50">
        <v>21804.677332549691</v>
      </c>
      <c r="S1960" s="50">
        <v>22453.842496961082</v>
      </c>
      <c r="T1960" s="50">
        <v>22293.687127633355</v>
      </c>
      <c r="U1960" s="306">
        <v>19208.164602092147</v>
      </c>
      <c r="V1960" s="50">
        <v>20302.580622154892</v>
      </c>
      <c r="W1960" s="50">
        <v>21394.48935954746</v>
      </c>
      <c r="X1960" s="50">
        <v>22318.980403427489</v>
      </c>
      <c r="Y1960" s="50">
        <v>23117.801487480356</v>
      </c>
      <c r="Z1960" s="50">
        <v>23087.07595269091</v>
      </c>
    </row>
    <row r="1961" spans="1:26" x14ac:dyDescent="0.25">
      <c r="A1961" t="str">
        <f t="shared" si="39"/>
        <v>86. Menselijke gezondheidszorg</v>
      </c>
      <c r="B1961">
        <v>86</v>
      </c>
      <c r="C1961" s="3" t="s">
        <v>11</v>
      </c>
      <c r="D1961" s="50">
        <v>15006</v>
      </c>
      <c r="E1961" s="50">
        <v>14981</v>
      </c>
      <c r="F1961" s="50">
        <v>15005</v>
      </c>
      <c r="G1961" s="50">
        <v>15214</v>
      </c>
      <c r="H1961" s="50">
        <v>15686</v>
      </c>
      <c r="I1961" s="50">
        <v>16308</v>
      </c>
      <c r="J1961" s="50">
        <v>16857</v>
      </c>
      <c r="K1961" s="50">
        <v>17358</v>
      </c>
      <c r="L1961" s="50">
        <v>18147</v>
      </c>
      <c r="M1961" s="50">
        <v>18708</v>
      </c>
      <c r="N1961" s="50">
        <v>19230.249706058643</v>
      </c>
      <c r="O1961" s="306">
        <v>19507.223967920316</v>
      </c>
      <c r="P1961" s="50">
        <v>19731.651965321096</v>
      </c>
      <c r="Q1961" s="50">
        <v>19916.210688421001</v>
      </c>
      <c r="R1961" s="50">
        <v>20115.831379139527</v>
      </c>
      <c r="S1961" s="50">
        <v>20596.810582853319</v>
      </c>
      <c r="T1961" s="50">
        <v>21362.760473680824</v>
      </c>
      <c r="U1961" s="306">
        <v>19621.248672178139</v>
      </c>
      <c r="V1961" s="50">
        <v>19962.999223258874</v>
      </c>
      <c r="W1961" s="50">
        <v>20267.502106223132</v>
      </c>
      <c r="X1961" s="50">
        <v>20590.299938970365</v>
      </c>
      <c r="Y1961" s="50">
        <v>21205.857233303464</v>
      </c>
      <c r="Z1961" s="50">
        <v>22123.019435563816</v>
      </c>
    </row>
    <row r="1962" spans="1:26" x14ac:dyDescent="0.25">
      <c r="A1962" t="str">
        <f t="shared" si="39"/>
        <v>86. Menselijke gezondheidszorg</v>
      </c>
      <c r="B1962">
        <v>86</v>
      </c>
      <c r="C1962" s="3" t="s">
        <v>12</v>
      </c>
      <c r="D1962" s="50">
        <v>14835</v>
      </c>
      <c r="E1962" s="50">
        <v>15318</v>
      </c>
      <c r="F1962" s="50">
        <v>15704</v>
      </c>
      <c r="G1962" s="50">
        <v>15612</v>
      </c>
      <c r="H1962" s="50">
        <v>15373</v>
      </c>
      <c r="I1962" s="50">
        <v>15304</v>
      </c>
      <c r="J1962" s="50">
        <v>15277</v>
      </c>
      <c r="K1962" s="50">
        <v>15301</v>
      </c>
      <c r="L1962" s="50">
        <v>15586</v>
      </c>
      <c r="M1962" s="50">
        <v>15948</v>
      </c>
      <c r="N1962" s="50">
        <v>16458.784025990033</v>
      </c>
      <c r="O1962" s="306">
        <v>17007.487590291734</v>
      </c>
      <c r="P1962" s="50">
        <v>17689.416729356788</v>
      </c>
      <c r="Q1962" s="50">
        <v>18463.891771256331</v>
      </c>
      <c r="R1962" s="50">
        <v>19273.778786038903</v>
      </c>
      <c r="S1962" s="50">
        <v>19811.822687345732</v>
      </c>
      <c r="T1962" s="50">
        <v>20097.173374353868</v>
      </c>
      <c r="U1962" s="306">
        <v>17106.900697243331</v>
      </c>
      <c r="V1962" s="50">
        <v>17896.819437556176</v>
      </c>
      <c r="W1962" s="50">
        <v>18789.566510288925</v>
      </c>
      <c r="X1962" s="50">
        <v>19728.38600016545</v>
      </c>
      <c r="Y1962" s="50">
        <v>20397.657285304547</v>
      </c>
      <c r="Z1962" s="50">
        <v>20812.392560806515</v>
      </c>
    </row>
    <row r="1963" spans="1:26" x14ac:dyDescent="0.25">
      <c r="A1963" t="str">
        <f t="shared" si="39"/>
        <v>86. Menselijke gezondheidszorg</v>
      </c>
      <c r="B1963">
        <v>86</v>
      </c>
      <c r="C1963" s="3" t="s">
        <v>13</v>
      </c>
      <c r="D1963" s="50">
        <v>14953</v>
      </c>
      <c r="E1963" s="50">
        <v>14612</v>
      </c>
      <c r="F1963" s="50">
        <v>14530</v>
      </c>
      <c r="G1963" s="50">
        <v>14619</v>
      </c>
      <c r="H1963" s="50">
        <v>14977</v>
      </c>
      <c r="I1963" s="50">
        <v>15438</v>
      </c>
      <c r="J1963" s="50">
        <v>16001</v>
      </c>
      <c r="K1963" s="50">
        <v>16255</v>
      </c>
      <c r="L1963" s="50">
        <v>16400</v>
      </c>
      <c r="M1963" s="50">
        <v>16317</v>
      </c>
      <c r="N1963" s="50">
        <v>16131.84161364074</v>
      </c>
      <c r="O1963" s="306">
        <v>15970.198837462445</v>
      </c>
      <c r="P1963" s="50">
        <v>15969.951670892033</v>
      </c>
      <c r="Q1963" s="50">
        <v>16115.580504325786</v>
      </c>
      <c r="R1963" s="50">
        <v>16430.309176809304</v>
      </c>
      <c r="S1963" s="50">
        <v>16956.540645933434</v>
      </c>
      <c r="T1963" s="50">
        <v>17521.838439255116</v>
      </c>
      <c r="U1963" s="306">
        <v>16063.548726835477</v>
      </c>
      <c r="V1963" s="50">
        <v>16157.194205625214</v>
      </c>
      <c r="W1963" s="50">
        <v>16399.834633418744</v>
      </c>
      <c r="X1963" s="50">
        <v>16817.847975766443</v>
      </c>
      <c r="Y1963" s="50">
        <v>17457.944697890132</v>
      </c>
      <c r="Z1963" s="50">
        <v>18145.40648040417</v>
      </c>
    </row>
    <row r="1964" spans="1:26" x14ac:dyDescent="0.25">
      <c r="A1964" t="str">
        <f t="shared" si="39"/>
        <v>86. Menselijke gezondheidszorg</v>
      </c>
      <c r="B1964">
        <v>86</v>
      </c>
      <c r="C1964" s="3" t="s">
        <v>14</v>
      </c>
      <c r="D1964" s="50">
        <v>17518</v>
      </c>
      <c r="E1964" s="50">
        <v>17126</v>
      </c>
      <c r="F1964" s="50">
        <v>16852</v>
      </c>
      <c r="G1964" s="50">
        <v>16330</v>
      </c>
      <c r="H1964" s="50">
        <v>15950</v>
      </c>
      <c r="I1964" s="50">
        <v>15627</v>
      </c>
      <c r="J1964" s="50">
        <v>15491</v>
      </c>
      <c r="K1964" s="50">
        <v>15237</v>
      </c>
      <c r="L1964" s="50">
        <v>15451</v>
      </c>
      <c r="M1964" s="50">
        <v>16083</v>
      </c>
      <c r="N1964" s="50">
        <v>16449.730236109594</v>
      </c>
      <c r="O1964" s="306">
        <v>16917.420566875338</v>
      </c>
      <c r="P1964" s="50">
        <v>17041.944984428672</v>
      </c>
      <c r="Q1964" s="50">
        <v>17020.904167634377</v>
      </c>
      <c r="R1964" s="50">
        <v>16810.468700651956</v>
      </c>
      <c r="S1964" s="50">
        <v>16619.710641048136</v>
      </c>
      <c r="T1964" s="50">
        <v>16453.179365100856</v>
      </c>
      <c r="U1964" s="306">
        <v>17016.307209081089</v>
      </c>
      <c r="V1964" s="50">
        <v>17241.756295159434</v>
      </c>
      <c r="W1964" s="50">
        <v>17321.126817960059</v>
      </c>
      <c r="X1964" s="50">
        <v>17206.974255115438</v>
      </c>
      <c r="Y1964" s="50">
        <v>17111.154646743238</v>
      </c>
      <c r="Z1964" s="50">
        <v>17038.715914986205</v>
      </c>
    </row>
    <row r="1965" spans="1:26" x14ac:dyDescent="0.25">
      <c r="A1965" t="str">
        <f t="shared" si="39"/>
        <v>86. Menselijke gezondheidszorg</v>
      </c>
      <c r="B1965">
        <v>86</v>
      </c>
      <c r="C1965" s="3" t="s">
        <v>15</v>
      </c>
      <c r="D1965" s="50">
        <v>18986</v>
      </c>
      <c r="E1965" s="50">
        <v>19139</v>
      </c>
      <c r="F1965" s="50">
        <v>18991</v>
      </c>
      <c r="G1965" s="50">
        <v>18789</v>
      </c>
      <c r="H1965" s="50">
        <v>18274</v>
      </c>
      <c r="I1965" s="50">
        <v>17865</v>
      </c>
      <c r="J1965" s="50">
        <v>17458</v>
      </c>
      <c r="K1965" s="50">
        <v>17275</v>
      </c>
      <c r="L1965" s="50">
        <v>17103</v>
      </c>
      <c r="M1965" s="50">
        <v>16987</v>
      </c>
      <c r="N1965" s="50">
        <v>16691.940565188579</v>
      </c>
      <c r="O1965" s="306">
        <v>16377.155429313174</v>
      </c>
      <c r="P1965" s="50">
        <v>16158.407853898378</v>
      </c>
      <c r="Q1965" s="50">
        <v>16173.243839171419</v>
      </c>
      <c r="R1965" s="50">
        <v>16536.514556487309</v>
      </c>
      <c r="S1965" s="50">
        <v>16913.531881534276</v>
      </c>
      <c r="T1965" s="50">
        <v>17394.036881353448</v>
      </c>
      <c r="U1965" s="306">
        <v>16472.884083860983</v>
      </c>
      <c r="V1965" s="50">
        <v>16347.859976620266</v>
      </c>
      <c r="W1965" s="50">
        <v>16458.515061072343</v>
      </c>
      <c r="X1965" s="50">
        <v>16926.558402966089</v>
      </c>
      <c r="Y1965" s="50">
        <v>17413.664166496179</v>
      </c>
      <c r="Z1965" s="50">
        <v>18013.056714425318</v>
      </c>
    </row>
    <row r="1966" spans="1:26" x14ac:dyDescent="0.25">
      <c r="A1966" t="str">
        <f t="shared" si="39"/>
        <v>86. Menselijke gezondheidszorg</v>
      </c>
      <c r="B1966">
        <v>86</v>
      </c>
      <c r="C1966" s="3" t="s">
        <v>16</v>
      </c>
      <c r="D1966" s="50">
        <v>15037</v>
      </c>
      <c r="E1966" s="50">
        <v>16119</v>
      </c>
      <c r="F1966" s="50">
        <v>17206</v>
      </c>
      <c r="G1966" s="50">
        <v>17704</v>
      </c>
      <c r="H1966" s="50">
        <v>18150</v>
      </c>
      <c r="I1966" s="50">
        <v>18497</v>
      </c>
      <c r="J1966" s="50">
        <v>18760</v>
      </c>
      <c r="K1966" s="50">
        <v>18563</v>
      </c>
      <c r="L1966" s="50">
        <v>18694</v>
      </c>
      <c r="M1966" s="50">
        <v>18485</v>
      </c>
      <c r="N1966" s="50">
        <v>17999.124616323781</v>
      </c>
      <c r="O1966" s="306">
        <v>17580.310509781932</v>
      </c>
      <c r="P1966" s="50">
        <v>17430.381865310646</v>
      </c>
      <c r="Q1966" s="50">
        <v>17138.426887113041</v>
      </c>
      <c r="R1966" s="50">
        <v>16846.338694979873</v>
      </c>
      <c r="S1966" s="50">
        <v>16547.480368909477</v>
      </c>
      <c r="T1966" s="50">
        <v>16228.48512378852</v>
      </c>
      <c r="U1966" s="306">
        <v>17683.071912938791</v>
      </c>
      <c r="V1966" s="50">
        <v>17634.747473240237</v>
      </c>
      <c r="W1966" s="50">
        <v>17440.722458005566</v>
      </c>
      <c r="X1966" s="50">
        <v>17243.690308660549</v>
      </c>
      <c r="Y1966" s="50">
        <v>17036.78852909926</v>
      </c>
      <c r="Z1966" s="50">
        <v>16806.025244052718</v>
      </c>
    </row>
    <row r="1967" spans="1:26" x14ac:dyDescent="0.25">
      <c r="A1967" t="str">
        <f t="shared" si="39"/>
        <v>86. Menselijke gezondheidszorg</v>
      </c>
      <c r="B1967">
        <v>86</v>
      </c>
      <c r="C1967" s="3" t="s">
        <v>17</v>
      </c>
      <c r="D1967" s="50">
        <v>4096</v>
      </c>
      <c r="E1967" s="50">
        <v>4684</v>
      </c>
      <c r="F1967" s="50">
        <v>5391</v>
      </c>
      <c r="G1967" s="50">
        <v>6660</v>
      </c>
      <c r="H1967" s="50">
        <v>7115</v>
      </c>
      <c r="I1967" s="50">
        <v>8424</v>
      </c>
      <c r="J1967" s="50">
        <v>9576</v>
      </c>
      <c r="K1967" s="50">
        <v>10268</v>
      </c>
      <c r="L1967" s="50">
        <v>10893</v>
      </c>
      <c r="M1967" s="50">
        <v>11722</v>
      </c>
      <c r="N1967" s="50">
        <v>11988.169742718117</v>
      </c>
      <c r="O1967" s="306">
        <v>11939.331263552644</v>
      </c>
      <c r="P1967" s="50">
        <v>11487.498027146659</v>
      </c>
      <c r="Q1967" s="50">
        <v>11208.41704474484</v>
      </c>
      <c r="R1967" s="50">
        <v>10810.198509982156</v>
      </c>
      <c r="S1967" s="50">
        <v>10527.436203900277</v>
      </c>
      <c r="T1967" s="50">
        <v>10291.817903162178</v>
      </c>
      <c r="U1967" s="306">
        <v>12009.11970288166</v>
      </c>
      <c r="V1967" s="50">
        <v>11622.185238020682</v>
      </c>
      <c r="W1967" s="50">
        <v>11406.116334864077</v>
      </c>
      <c r="X1967" s="50">
        <v>11065.176751837753</v>
      </c>
      <c r="Y1967" s="50">
        <v>10838.731961659516</v>
      </c>
      <c r="Z1967" s="50">
        <v>10658.083620768601</v>
      </c>
    </row>
    <row r="1968" spans="1:26" x14ac:dyDescent="0.25">
      <c r="A1968" t="str">
        <f t="shared" si="39"/>
        <v>86. Menselijke gezondheidszorg</v>
      </c>
      <c r="B1968">
        <v>86</v>
      </c>
      <c r="C1968" s="3" t="s">
        <v>156</v>
      </c>
      <c r="D1968" s="50">
        <v>236</v>
      </c>
      <c r="E1968" s="50">
        <v>266</v>
      </c>
      <c r="F1968" s="50">
        <v>303</v>
      </c>
      <c r="G1968" s="50">
        <v>315</v>
      </c>
      <c r="H1968" s="50">
        <v>397</v>
      </c>
      <c r="I1968" s="50">
        <v>421</v>
      </c>
      <c r="J1968" s="50">
        <v>449</v>
      </c>
      <c r="K1968" s="50">
        <v>509</v>
      </c>
      <c r="L1968" s="50">
        <v>588</v>
      </c>
      <c r="M1968" s="50">
        <v>756</v>
      </c>
      <c r="N1968" s="50">
        <v>852.04855329597535</v>
      </c>
      <c r="O1968" s="306">
        <v>1876.5698501816603</v>
      </c>
      <c r="P1968" s="50">
        <v>2251.2095126987047</v>
      </c>
      <c r="Q1968" s="50">
        <v>2354.8731808791845</v>
      </c>
      <c r="R1968" s="50">
        <v>2470.8560248963186</v>
      </c>
      <c r="S1968" s="50">
        <v>2434.9212026194677</v>
      </c>
      <c r="T1968" s="50">
        <v>3331.4479481524108</v>
      </c>
      <c r="U1968" s="306">
        <v>1887.5388800414705</v>
      </c>
      <c r="V1968" s="50">
        <v>2277.6042184598664</v>
      </c>
      <c r="W1968" s="50">
        <v>2396.4095329190927</v>
      </c>
      <c r="X1968" s="50">
        <v>2529.1356693010553</v>
      </c>
      <c r="Y1968" s="50">
        <v>2506.9216998129477</v>
      </c>
      <c r="Z1968" s="50">
        <v>3450.0076802502326</v>
      </c>
    </row>
    <row r="1969" spans="1:26" x14ac:dyDescent="0.25">
      <c r="A1969" t="str">
        <f t="shared" si="39"/>
        <v>86. Menselijke gezondheidszorg</v>
      </c>
      <c r="B1969">
        <v>86</v>
      </c>
      <c r="C1969" s="3" t="s">
        <v>6</v>
      </c>
      <c r="D1969" s="50">
        <v>19369</v>
      </c>
      <c r="E1969" s="50">
        <v>21069</v>
      </c>
      <c r="F1969" s="50">
        <v>22900</v>
      </c>
      <c r="G1969" s="50">
        <v>24679</v>
      </c>
      <c r="H1969" s="50">
        <v>25662</v>
      </c>
      <c r="I1969" s="50">
        <v>27342</v>
      </c>
      <c r="J1969" s="50">
        <v>28785</v>
      </c>
      <c r="K1969" s="50">
        <v>29340</v>
      </c>
      <c r="L1969" s="50">
        <v>30175</v>
      </c>
      <c r="M1969" s="50">
        <v>30963</v>
      </c>
      <c r="N1969" s="50">
        <v>30839.342912337874</v>
      </c>
      <c r="O1969" s="306">
        <v>31396.211623516232</v>
      </c>
      <c r="P1969" s="50">
        <v>31169.08940515601</v>
      </c>
      <c r="Q1969" s="50">
        <v>30701.717112737068</v>
      </c>
      <c r="R1969" s="50">
        <v>30127.393229858346</v>
      </c>
      <c r="S1969" s="50">
        <v>29509.837775429223</v>
      </c>
      <c r="T1969" s="50">
        <v>29851.75097510311</v>
      </c>
      <c r="U1969" s="306">
        <v>31579.730495861921</v>
      </c>
      <c r="V1969" s="50">
        <v>31534.536929720784</v>
      </c>
      <c r="W1969" s="50">
        <v>31243.248325788736</v>
      </c>
      <c r="X1969" s="50">
        <v>30838.002729799358</v>
      </c>
      <c r="Y1969" s="50">
        <v>30382.442190571724</v>
      </c>
      <c r="Z1969" s="50">
        <v>30914.116545071553</v>
      </c>
    </row>
    <row r="1970" spans="1:26" x14ac:dyDescent="0.25">
      <c r="A1970" t="str">
        <f t="shared" si="39"/>
        <v>86. Menselijke gezondheidszorg</v>
      </c>
      <c r="B1970">
        <v>86</v>
      </c>
      <c r="C1970" s="3" t="s">
        <v>157</v>
      </c>
      <c r="D1970" s="207">
        <v>1.0129417507497422</v>
      </c>
      <c r="E1970" s="206"/>
      <c r="F1970" s="206"/>
      <c r="G1970" s="206"/>
      <c r="H1970" s="206"/>
      <c r="I1970" s="206"/>
      <c r="J1970" s="206"/>
      <c r="K1970" s="206"/>
      <c r="L1970" s="206"/>
      <c r="M1970" s="206"/>
      <c r="N1970" s="206"/>
      <c r="O1970" s="308"/>
      <c r="P1970" s="206"/>
      <c r="Q1970" s="206"/>
      <c r="R1970" s="206"/>
      <c r="S1970" s="206"/>
      <c r="T1970" s="206"/>
      <c r="U1970" s="308"/>
      <c r="V1970" s="206"/>
      <c r="W1970" s="206"/>
      <c r="X1970" s="206"/>
      <c r="Y1970" s="206"/>
      <c r="Z1970" s="206"/>
    </row>
    <row r="1971" spans="1:26" x14ac:dyDescent="0.25">
      <c r="A1971" t="str">
        <f t="shared" si="39"/>
        <v>86. Menselijke gezondheidszorg</v>
      </c>
      <c r="B1971">
        <v>86</v>
      </c>
      <c r="C1971" s="3" t="s">
        <v>158</v>
      </c>
      <c r="D1971" s="206"/>
      <c r="E1971" s="207">
        <v>-1.6810139785358169E-3</v>
      </c>
      <c r="F1971" s="207">
        <v>-2.9293639904145463E-3</v>
      </c>
      <c r="G1971" s="207">
        <v>5.2715401403902185E-4</v>
      </c>
      <c r="H1971" s="207">
        <v>2.4806241966321974E-3</v>
      </c>
      <c r="I1971" s="207">
        <v>-4.1656373439420413E-3</v>
      </c>
      <c r="J1971" s="207">
        <v>-1.0895643237940345E-4</v>
      </c>
      <c r="K1971" s="207">
        <v>1.9410351908762946E-3</v>
      </c>
      <c r="L1971" s="207">
        <v>-1.3686104621224437E-4</v>
      </c>
      <c r="M1971" s="207">
        <v>-5.3735857901293649E-4</v>
      </c>
      <c r="N1971" s="207">
        <v>1.7974430522422757E-3</v>
      </c>
      <c r="O1971" s="307">
        <v>-2.7718226008255353E-4</v>
      </c>
      <c r="P1971" s="207">
        <v>-2.7718226008255353E-4</v>
      </c>
      <c r="Q1971" s="207">
        <v>-2.7718226008210944E-4</v>
      </c>
      <c r="R1971" s="207">
        <v>-2.7718226008277558E-4</v>
      </c>
      <c r="S1971" s="207">
        <v>-2.7718226008244251E-4</v>
      </c>
      <c r="T1971" s="207">
        <v>-2.7718226008244251E-4</v>
      </c>
      <c r="U1971" s="307">
        <v>-3.2392540289853944E-3</v>
      </c>
      <c r="V1971" s="207">
        <v>-3.2392540289863936E-3</v>
      </c>
      <c r="W1971" s="207">
        <v>-3.2392540289858385E-3</v>
      </c>
      <c r="X1971" s="207">
        <v>-3.2392540289857275E-3</v>
      </c>
      <c r="Y1971" s="207">
        <v>-3.2392540289861715E-3</v>
      </c>
      <c r="Z1971" s="207">
        <v>-3.2392540289860605E-3</v>
      </c>
    </row>
    <row r="1972" spans="1:26" x14ac:dyDescent="0.25">
      <c r="A1972" t="str">
        <f t="shared" si="39"/>
        <v>86. Menselijke gezondheidszorg</v>
      </c>
      <c r="B1972">
        <v>86</v>
      </c>
      <c r="C1972" s="3" t="s">
        <v>159</v>
      </c>
      <c r="D1972" s="208"/>
      <c r="E1972" s="50">
        <v>64.122983959677072</v>
      </c>
      <c r="F1972" s="50">
        <v>72.960415505105061</v>
      </c>
      <c r="G1972" s="50">
        <v>83.574191547394108</v>
      </c>
      <c r="H1972" s="50">
        <v>67.430630479700881</v>
      </c>
      <c r="I1972" s="50">
        <v>70.559709200865058</v>
      </c>
      <c r="J1972" s="50">
        <v>65.994361638884655</v>
      </c>
      <c r="K1972" s="50">
        <v>71.895254304857332</v>
      </c>
      <c r="L1972" s="50">
        <v>67.683176204170479</v>
      </c>
      <c r="M1972" s="50">
        <v>77.780383975269558</v>
      </c>
      <c r="N1972" s="50">
        <v>79.234508145315857</v>
      </c>
      <c r="O1972" s="306">
        <v>75.037636658471058</v>
      </c>
      <c r="P1972" s="50">
        <v>76.59286846160299</v>
      </c>
      <c r="Q1972" s="50">
        <v>80.486406530384613</v>
      </c>
      <c r="R1972" s="50">
        <v>84.322223076599215</v>
      </c>
      <c r="S1972" s="50">
        <v>87.454729684673197</v>
      </c>
      <c r="T1972" s="50">
        <v>90.058417100379927</v>
      </c>
      <c r="U1972" s="306">
        <v>74.643466902265899</v>
      </c>
      <c r="V1972" s="50">
        <v>76.635882227976637</v>
      </c>
      <c r="W1972" s="50">
        <v>81.002334669393406</v>
      </c>
      <c r="X1972" s="50">
        <v>85.358783665743729</v>
      </c>
      <c r="Y1972" s="50">
        <v>89.047276982376971</v>
      </c>
      <c r="Z1972" s="50">
        <v>92.234377873423711</v>
      </c>
    </row>
    <row r="1973" spans="1:26" x14ac:dyDescent="0.25">
      <c r="A1973" t="str">
        <f t="shared" si="39"/>
        <v>86. Menselijke gezondheidszorg</v>
      </c>
      <c r="B1973">
        <v>86</v>
      </c>
      <c r="C1973" s="3" t="s">
        <v>160</v>
      </c>
      <c r="D1973" s="208"/>
      <c r="E1973" s="50">
        <v>1765.5284713324625</v>
      </c>
      <c r="F1973" s="50">
        <v>1761.9755804114236</v>
      </c>
      <c r="G1973" s="50">
        <v>1806.0686764057639</v>
      </c>
      <c r="H1973" s="50">
        <v>1779.3424253220342</v>
      </c>
      <c r="I1973" s="50">
        <v>1689.1516068340134</v>
      </c>
      <c r="J1973" s="50">
        <v>1760.889509919238</v>
      </c>
      <c r="K1973" s="50">
        <v>1658.6408958122872</v>
      </c>
      <c r="L1973" s="50">
        <v>1674.6164322817469</v>
      </c>
      <c r="M1973" s="50">
        <v>1601.2715976353713</v>
      </c>
      <c r="N1973" s="50">
        <v>1618.8417910091389</v>
      </c>
      <c r="O1973" s="306">
        <v>1781.066014409326</v>
      </c>
      <c r="P1973" s="50">
        <v>1817.9804300604235</v>
      </c>
      <c r="Q1973" s="50">
        <v>1910.3960316028688</v>
      </c>
      <c r="R1973" s="50">
        <v>2001.4415761083044</v>
      </c>
      <c r="S1973" s="50">
        <v>2075.7936120732256</v>
      </c>
      <c r="T1973" s="50">
        <v>2137.5937882883572</v>
      </c>
      <c r="U1973" s="306">
        <v>1759.4168800354842</v>
      </c>
      <c r="V1973" s="50">
        <v>1806.3799874791198</v>
      </c>
      <c r="W1973" s="50">
        <v>1909.3013877050757</v>
      </c>
      <c r="X1973" s="50">
        <v>2011.9869973007326</v>
      </c>
      <c r="Y1973" s="50">
        <v>2098.9282618547963</v>
      </c>
      <c r="Z1973" s="50">
        <v>2174.0512342835273</v>
      </c>
    </row>
    <row r="1974" spans="1:26" x14ac:dyDescent="0.25">
      <c r="A1974" t="str">
        <f t="shared" si="39"/>
        <v>86. Menselijke gezondheidszorg</v>
      </c>
      <c r="B1974">
        <v>86</v>
      </c>
      <c r="C1974" s="3" t="s">
        <v>161</v>
      </c>
      <c r="D1974" s="208"/>
      <c r="E1974" s="50">
        <v>3023.1817569237337</v>
      </c>
      <c r="F1974" s="50">
        <v>3079.1498408346647</v>
      </c>
      <c r="G1974" s="50">
        <v>3238.8689202573723</v>
      </c>
      <c r="H1974" s="50">
        <v>3361.1228854717542</v>
      </c>
      <c r="I1974" s="50">
        <v>3342.900652722808</v>
      </c>
      <c r="J1974" s="50">
        <v>3540.9459788924987</v>
      </c>
      <c r="K1974" s="50">
        <v>3625.8039329608873</v>
      </c>
      <c r="L1974" s="50">
        <v>3627.4565982526651</v>
      </c>
      <c r="M1974" s="50">
        <v>3616.9565157061811</v>
      </c>
      <c r="N1974" s="50">
        <v>3621.1724301446629</v>
      </c>
      <c r="O1974" s="306">
        <v>3544.7739554904838</v>
      </c>
      <c r="P1974" s="50">
        <v>3618.2430229610436</v>
      </c>
      <c r="Q1974" s="50">
        <v>3802.1735537658169</v>
      </c>
      <c r="R1974" s="50">
        <v>3983.3773229216408</v>
      </c>
      <c r="S1974" s="50">
        <v>4131.3567680931656</v>
      </c>
      <c r="T1974" s="50">
        <v>4254.3548228085992</v>
      </c>
      <c r="U1974" s="306">
        <v>3489.3572010872099</v>
      </c>
      <c r="V1974" s="50">
        <v>3582.496615062008</v>
      </c>
      <c r="W1974" s="50">
        <v>3786.6151119910478</v>
      </c>
      <c r="X1974" s="50">
        <v>3990.2659780003642</v>
      </c>
      <c r="Y1974" s="50">
        <v>4162.6919283170555</v>
      </c>
      <c r="Z1974" s="50">
        <v>4311.6792932705976</v>
      </c>
    </row>
    <row r="1975" spans="1:26" x14ac:dyDescent="0.25">
      <c r="A1975" t="str">
        <f t="shared" si="39"/>
        <v>86. Menselijke gezondheidszorg</v>
      </c>
      <c r="B1975">
        <v>86</v>
      </c>
      <c r="C1975" s="3" t="s">
        <v>162</v>
      </c>
      <c r="D1975" s="208"/>
      <c r="E1975" s="50">
        <v>1999.5785667817363</v>
      </c>
      <c r="F1975" s="50">
        <v>1977.5457368285149</v>
      </c>
      <c r="G1975" s="50">
        <v>2032.5788755733113</v>
      </c>
      <c r="H1975" s="50">
        <v>2090.6101328769569</v>
      </c>
      <c r="I1975" s="50">
        <v>2051.2160818392126</v>
      </c>
      <c r="J1975" s="50">
        <v>2198.709703232315</v>
      </c>
      <c r="K1975" s="50">
        <v>2307.28478503722</v>
      </c>
      <c r="L1975" s="50">
        <v>2339.7905292300456</v>
      </c>
      <c r="M1975" s="50">
        <v>2438.8768154673135</v>
      </c>
      <c r="N1975" s="50">
        <v>2557.9522117269403</v>
      </c>
      <c r="O1975" s="306">
        <v>2589.4640570218394</v>
      </c>
      <c r="P1975" s="50">
        <v>2626.7602391709975</v>
      </c>
      <c r="Q1975" s="50">
        <v>2656.9807636853402</v>
      </c>
      <c r="R1975" s="50">
        <v>2681.8326604200056</v>
      </c>
      <c r="S1975" s="50">
        <v>2708.712737982949</v>
      </c>
      <c r="T1975" s="50">
        <v>2773.4793624017389</v>
      </c>
      <c r="U1975" s="306">
        <v>2532.5026772585707</v>
      </c>
      <c r="V1975" s="50">
        <v>2583.9947766144419</v>
      </c>
      <c r="W1975" s="50">
        <v>2629.0011701244584</v>
      </c>
      <c r="X1975" s="50">
        <v>2669.1022805170614</v>
      </c>
      <c r="Y1975" s="50">
        <v>2711.6127204822742</v>
      </c>
      <c r="Z1975" s="50">
        <v>2792.6777362638168</v>
      </c>
    </row>
    <row r="1976" spans="1:26" x14ac:dyDescent="0.25">
      <c r="A1976" t="str">
        <f t="shared" si="39"/>
        <v>86. Menselijke gezondheidszorg</v>
      </c>
      <c r="B1976">
        <v>86</v>
      </c>
      <c r="C1976" s="3" t="s">
        <v>163</v>
      </c>
      <c r="D1976" s="208"/>
      <c r="E1976" s="50">
        <v>1422.0852605753237</v>
      </c>
      <c r="F1976" s="50">
        <v>1449.2634854376784</v>
      </c>
      <c r="G1976" s="50">
        <v>1540.0647972922261</v>
      </c>
      <c r="H1976" s="50">
        <v>1561.540088928637</v>
      </c>
      <c r="I1976" s="50">
        <v>1435.4619039334686</v>
      </c>
      <c r="J1976" s="50">
        <v>1491.1024375670488</v>
      </c>
      <c r="K1976" s="50">
        <v>1519.7894901094892</v>
      </c>
      <c r="L1976" s="50">
        <v>1490.3831724612328</v>
      </c>
      <c r="M1976" s="50">
        <v>1511.9012430082273</v>
      </c>
      <c r="N1976" s="50">
        <v>1584.2520353999373</v>
      </c>
      <c r="O1976" s="306">
        <v>1600.846796858139</v>
      </c>
      <c r="P1976" s="50">
        <v>1654.2158879131014</v>
      </c>
      <c r="Q1976" s="50">
        <v>1720.5430282554744</v>
      </c>
      <c r="R1976" s="50">
        <v>1795.871551195776</v>
      </c>
      <c r="S1976" s="50">
        <v>1874.644383464823</v>
      </c>
      <c r="T1976" s="50">
        <v>1926.9766732995993</v>
      </c>
      <c r="U1976" s="306">
        <v>1552.0946973442849</v>
      </c>
      <c r="V1976" s="50">
        <v>1613.2133344880688</v>
      </c>
      <c r="W1976" s="50">
        <v>1687.7041769607918</v>
      </c>
      <c r="X1976" s="50">
        <v>1771.8919271293412</v>
      </c>
      <c r="Y1976" s="50">
        <v>1860.4243940296731</v>
      </c>
      <c r="Z1976" s="50">
        <v>1923.5379515749262</v>
      </c>
    </row>
    <row r="1977" spans="1:26" x14ac:dyDescent="0.25">
      <c r="A1977" t="str">
        <f t="shared" si="39"/>
        <v>86. Menselijke gezondheidszorg</v>
      </c>
      <c r="B1977">
        <v>86</v>
      </c>
      <c r="C1977" s="3" t="s">
        <v>164</v>
      </c>
      <c r="D1977" s="208"/>
      <c r="E1977" s="50">
        <v>1074.1229547742912</v>
      </c>
      <c r="F1977" s="50">
        <v>1031.3869177694055</v>
      </c>
      <c r="G1977" s="50">
        <v>1075.822160559642</v>
      </c>
      <c r="H1977" s="50">
        <v>1110.9696295478093</v>
      </c>
      <c r="I1977" s="50">
        <v>1038.6347492204893</v>
      </c>
      <c r="J1977" s="50">
        <v>1133.2315173424906</v>
      </c>
      <c r="K1977" s="50">
        <v>1207.3606352924612</v>
      </c>
      <c r="L1977" s="50">
        <v>1192.7500841905903</v>
      </c>
      <c r="M1977" s="50">
        <v>1196.8216516417476</v>
      </c>
      <c r="N1977" s="50">
        <v>1228.861524670752</v>
      </c>
      <c r="O1977" s="306">
        <v>1181.4493990259577</v>
      </c>
      <c r="P1977" s="50">
        <v>1169.611149844832</v>
      </c>
      <c r="Q1977" s="50">
        <v>1169.5930480804486</v>
      </c>
      <c r="R1977" s="50">
        <v>1180.2584824345465</v>
      </c>
      <c r="S1977" s="50">
        <v>1203.3082996759679</v>
      </c>
      <c r="T1977" s="50">
        <v>1241.8479697170835</v>
      </c>
      <c r="U1977" s="306">
        <v>1133.6657264017806</v>
      </c>
      <c r="V1977" s="50">
        <v>1128.8664414234954</v>
      </c>
      <c r="W1977" s="50">
        <v>1135.4473806788612</v>
      </c>
      <c r="X1977" s="50">
        <v>1152.4989451199863</v>
      </c>
      <c r="Y1977" s="50">
        <v>1181.8748471867043</v>
      </c>
      <c r="Z1977" s="50">
        <v>1226.8576664353247</v>
      </c>
    </row>
    <row r="1978" spans="1:26" x14ac:dyDescent="0.25">
      <c r="A1978" t="str">
        <f t="shared" si="39"/>
        <v>86. Menselijke gezondheidszorg</v>
      </c>
      <c r="B1978">
        <v>86</v>
      </c>
      <c r="C1978" s="3" t="s">
        <v>165</v>
      </c>
      <c r="D1978" s="208"/>
      <c r="E1978" s="50">
        <v>980.84359235817737</v>
      </c>
      <c r="F1978" s="50">
        <v>937.51602900185924</v>
      </c>
      <c r="G1978" s="50">
        <v>980.76588982511976</v>
      </c>
      <c r="H1978" s="50">
        <v>982.28629322085203</v>
      </c>
      <c r="I1978" s="50">
        <v>853.42056546841593</v>
      </c>
      <c r="J1978" s="50">
        <v>899.53188279777521</v>
      </c>
      <c r="K1978" s="50">
        <v>923.45977957675984</v>
      </c>
      <c r="L1978" s="50">
        <v>876.65725793078184</v>
      </c>
      <c r="M1978" s="50">
        <v>882.78161087419198</v>
      </c>
      <c r="N1978" s="50">
        <v>956.44108435844885</v>
      </c>
      <c r="O1978" s="306">
        <v>944.12316443139753</v>
      </c>
      <c r="P1978" s="50">
        <v>970.96599216891502</v>
      </c>
      <c r="Q1978" s="50">
        <v>978.11300220871976</v>
      </c>
      <c r="R1978" s="50">
        <v>976.90537617175096</v>
      </c>
      <c r="S1978" s="50">
        <v>964.82754898891835</v>
      </c>
      <c r="T1978" s="50">
        <v>953.87909571406715</v>
      </c>
      <c r="U1978" s="306">
        <v>895.39788289294984</v>
      </c>
      <c r="V1978" s="50">
        <v>926.23801308430518</v>
      </c>
      <c r="W1978" s="50">
        <v>938.50974225416883</v>
      </c>
      <c r="X1978" s="50">
        <v>942.83006830570571</v>
      </c>
      <c r="Y1978" s="50">
        <v>936.61647321138412</v>
      </c>
      <c r="Z1978" s="50">
        <v>931.40078436757983</v>
      </c>
    </row>
    <row r="1979" spans="1:26" x14ac:dyDescent="0.25">
      <c r="A1979" t="str">
        <f t="shared" si="39"/>
        <v>86. Menselijke gezondheidszorg</v>
      </c>
      <c r="B1979">
        <v>86</v>
      </c>
      <c r="C1979" s="3" t="s">
        <v>166</v>
      </c>
      <c r="D1979" s="206"/>
      <c r="E1979" s="50">
        <v>817.70430605434865</v>
      </c>
      <c r="F1979" s="50">
        <v>800.40166213509258</v>
      </c>
      <c r="G1979" s="50">
        <v>859.8549684195757</v>
      </c>
      <c r="H1979" s="50">
        <v>887.41277140899274</v>
      </c>
      <c r="I1979" s="50">
        <v>741.63531047778599</v>
      </c>
      <c r="J1979" s="50">
        <v>797.5089852274134</v>
      </c>
      <c r="K1979" s="50">
        <v>815.12890848033078</v>
      </c>
      <c r="L1979" s="50">
        <v>770.68882491910324</v>
      </c>
      <c r="M1979" s="50">
        <v>756.16568708385694</v>
      </c>
      <c r="N1979" s="50">
        <v>790.69831714451686</v>
      </c>
      <c r="O1979" s="306">
        <v>742.33458630835707</v>
      </c>
      <c r="P1979" s="50">
        <v>728.33526174189979</v>
      </c>
      <c r="Q1979" s="50">
        <v>718.60698058326489</v>
      </c>
      <c r="R1979" s="50">
        <v>719.26677594659895</v>
      </c>
      <c r="S1979" s="50">
        <v>735.42238209697803</v>
      </c>
      <c r="T1979" s="50">
        <v>752.18933612049671</v>
      </c>
      <c r="U1979" s="306">
        <v>692.89186039200786</v>
      </c>
      <c r="V1979" s="50">
        <v>683.79870239246247</v>
      </c>
      <c r="W1979" s="50">
        <v>678.60888123767234</v>
      </c>
      <c r="X1979" s="50">
        <v>683.20223615817599</v>
      </c>
      <c r="Y1979" s="50">
        <v>702.63097906809651</v>
      </c>
      <c r="Z1979" s="50">
        <v>722.8510138436784</v>
      </c>
    </row>
    <row r="1980" spans="1:26" x14ac:dyDescent="0.25">
      <c r="A1980" t="str">
        <f t="shared" si="39"/>
        <v>86. Menselijke gezondheidszorg</v>
      </c>
      <c r="B1980">
        <v>86</v>
      </c>
      <c r="C1980" s="3" t="s">
        <v>167</v>
      </c>
      <c r="D1980" s="206"/>
      <c r="E1980" s="50">
        <v>715.57478484275157</v>
      </c>
      <c r="F1980" s="50">
        <v>746.94241734162927</v>
      </c>
      <c r="G1980" s="50">
        <v>856.78603401820783</v>
      </c>
      <c r="H1980" s="50">
        <v>916.16856403651377</v>
      </c>
      <c r="I1980" s="50">
        <v>818.61907859566782</v>
      </c>
      <c r="J1980" s="50">
        <v>909.30623931616401</v>
      </c>
      <c r="K1980" s="50">
        <v>960.69307286640014</v>
      </c>
      <c r="L1980" s="50">
        <v>912.03278355918701</v>
      </c>
      <c r="M1980" s="50">
        <v>910.98214269535401</v>
      </c>
      <c r="N1980" s="50">
        <v>943.95611786401366</v>
      </c>
      <c r="O1980" s="306">
        <v>881.80293687245432</v>
      </c>
      <c r="P1980" s="50">
        <v>861.28463295353595</v>
      </c>
      <c r="Q1980" s="50">
        <v>853.93941357014194</v>
      </c>
      <c r="R1980" s="50">
        <v>839.63612034354207</v>
      </c>
      <c r="S1980" s="50">
        <v>825.32630077514489</v>
      </c>
      <c r="T1980" s="50">
        <v>810.68480263258198</v>
      </c>
      <c r="U1980" s="306">
        <v>828.48823798147748</v>
      </c>
      <c r="V1980" s="50">
        <v>813.94053341702556</v>
      </c>
      <c r="W1980" s="50">
        <v>811.71619024753556</v>
      </c>
      <c r="X1980" s="50">
        <v>802.78534241895386</v>
      </c>
      <c r="Y1980" s="50">
        <v>793.71607812325317</v>
      </c>
      <c r="Z1980" s="50">
        <v>784.19252103712313</v>
      </c>
    </row>
    <row r="1981" spans="1:26" x14ac:dyDescent="0.25">
      <c r="A1981" t="str">
        <f t="shared" si="39"/>
        <v>86. Menselijke gezondheidszorg</v>
      </c>
      <c r="B1981">
        <v>86</v>
      </c>
      <c r="C1981" s="3" t="s">
        <v>168</v>
      </c>
      <c r="D1981" s="206"/>
      <c r="E1981" s="50">
        <v>808.62152178338852</v>
      </c>
      <c r="F1981" s="50">
        <v>918.85566019313728</v>
      </c>
      <c r="G1981" s="50">
        <v>1076.181241444418</v>
      </c>
      <c r="H1981" s="50">
        <v>1342.516152599492</v>
      </c>
      <c r="I1981" s="50">
        <v>1386.9464475990824</v>
      </c>
      <c r="J1981" s="50">
        <v>1676.2868847178609</v>
      </c>
      <c r="K1981" s="50">
        <v>1925.1534177969077</v>
      </c>
      <c r="L1981" s="50">
        <v>2042.936852951636</v>
      </c>
      <c r="M1981" s="50">
        <v>2162.9251812324451</v>
      </c>
      <c r="N1981" s="50">
        <v>2354.900810801324</v>
      </c>
      <c r="O1981" s="306">
        <v>2383.5022393261215</v>
      </c>
      <c r="P1981" s="50">
        <v>2373.7921145152095</v>
      </c>
      <c r="Q1981" s="50">
        <v>2283.9580903156666</v>
      </c>
      <c r="R1981" s="50">
        <v>2228.470875771327</v>
      </c>
      <c r="S1981" s="50">
        <v>2149.2965906453996</v>
      </c>
      <c r="T1981" s="50">
        <v>2093.0774509262142</v>
      </c>
      <c r="U1981" s="306">
        <v>2347.9924201704007</v>
      </c>
      <c r="V1981" s="50">
        <v>2352.0956610088624</v>
      </c>
      <c r="W1981" s="50">
        <v>2276.3110158049485</v>
      </c>
      <c r="X1981" s="50">
        <v>2233.9919497811807</v>
      </c>
      <c r="Y1981" s="50">
        <v>2167.2158218265208</v>
      </c>
      <c r="Z1981" s="50">
        <v>2122.864543663437</v>
      </c>
    </row>
    <row r="1982" spans="1:26" x14ac:dyDescent="0.25">
      <c r="A1982" t="str">
        <f t="shared" si="39"/>
        <v>86. Menselijke gezondheidszorg</v>
      </c>
      <c r="B1982">
        <v>86</v>
      </c>
      <c r="C1982" s="3" t="s">
        <v>169</v>
      </c>
      <c r="D1982" s="206"/>
      <c r="E1982" s="50">
        <v>67.785300070023467</v>
      </c>
      <c r="F1982" s="50">
        <v>76.070014399493829</v>
      </c>
      <c r="G1982" s="50">
        <v>87.698506771314214</v>
      </c>
      <c r="H1982" s="50">
        <v>91.787058067793993</v>
      </c>
      <c r="I1982" s="50">
        <v>113.04226608240542</v>
      </c>
      <c r="J1982" s="50">
        <v>121.58391813150762</v>
      </c>
      <c r="K1982" s="50">
        <v>130.59070571876325</v>
      </c>
      <c r="L1982" s="50">
        <v>146.9839303495101</v>
      </c>
      <c r="M1982" s="50">
        <v>169.56126785446946</v>
      </c>
      <c r="N1982" s="50">
        <v>219.77245441754681</v>
      </c>
      <c r="O1982" s="306">
        <v>245.9265008330718</v>
      </c>
      <c r="P1982" s="50">
        <v>541.63375436623414</v>
      </c>
      <c r="Q1982" s="50">
        <v>649.76588007632392</v>
      </c>
      <c r="R1982" s="50">
        <v>679.68629139622794</v>
      </c>
      <c r="S1982" s="50">
        <v>713.16238248923673</v>
      </c>
      <c r="T1982" s="50">
        <v>702.79052625355757</v>
      </c>
      <c r="U1982" s="306">
        <v>243.40267186761929</v>
      </c>
      <c r="V1982" s="50">
        <v>539.20871630951945</v>
      </c>
      <c r="W1982" s="50">
        <v>650.63774838371057</v>
      </c>
      <c r="X1982" s="50">
        <v>684.57657834778604</v>
      </c>
      <c r="Y1982" s="50">
        <v>722.49213620779994</v>
      </c>
      <c r="Z1982" s="50">
        <v>716.14632468652542</v>
      </c>
    </row>
    <row r="1983" spans="1:26" x14ac:dyDescent="0.25">
      <c r="A1983" t="str">
        <f t="shared" si="39"/>
        <v>86. Menselijke gezondheidszorg</v>
      </c>
      <c r="B1983">
        <v>86</v>
      </c>
      <c r="C1983" s="3" t="s">
        <v>26</v>
      </c>
      <c r="D1983" s="208"/>
      <c r="E1983" s="50">
        <v>1591.9816066961635</v>
      </c>
      <c r="F1983" s="50">
        <v>1741.8680919342603</v>
      </c>
      <c r="G1983" s="50">
        <v>2020.66578223394</v>
      </c>
      <c r="H1983" s="50">
        <v>2350.4717747037998</v>
      </c>
      <c r="I1983" s="50">
        <v>2318.607792277156</v>
      </c>
      <c r="J1983" s="50">
        <v>2707.1770421655328</v>
      </c>
      <c r="K1983" s="50">
        <v>3016.4371963820713</v>
      </c>
      <c r="L1983" s="50">
        <v>3101.953566860333</v>
      </c>
      <c r="M1983" s="50">
        <v>3243.4685917822685</v>
      </c>
      <c r="N1983" s="50">
        <v>3518.6293830828845</v>
      </c>
      <c r="O1983" s="306">
        <v>3511.2316770316475</v>
      </c>
      <c r="P1983" s="50">
        <v>3776.7105018349794</v>
      </c>
      <c r="Q1983" s="50">
        <v>3787.6633839621322</v>
      </c>
      <c r="R1983" s="50">
        <v>3747.7932875110973</v>
      </c>
      <c r="S1983" s="50">
        <v>3687.7852739097812</v>
      </c>
      <c r="T1983" s="50">
        <v>3606.5527798123539</v>
      </c>
      <c r="U1983" s="306">
        <v>3419.8833300194974</v>
      </c>
      <c r="V1983" s="50">
        <v>3705.2449107354073</v>
      </c>
      <c r="W1983" s="50">
        <v>3738.6649544361944</v>
      </c>
      <c r="X1983" s="50">
        <v>3721.3538705479205</v>
      </c>
      <c r="Y1983" s="50">
        <v>3683.4240361575739</v>
      </c>
      <c r="Z1983" s="50">
        <v>3623.2033893870857</v>
      </c>
    </row>
    <row r="1984" spans="1:26" x14ac:dyDescent="0.25">
      <c r="A1984" t="str">
        <f t="shared" si="39"/>
        <v>86. Menselijke gezondheidszorg</v>
      </c>
      <c r="B1984">
        <v>86</v>
      </c>
      <c r="C1984" s="3" t="s">
        <v>19</v>
      </c>
      <c r="D1984" s="208"/>
      <c r="E1984" s="50">
        <v>12739.149499455914</v>
      </c>
      <c r="F1984" s="50">
        <v>12852.067759858008</v>
      </c>
      <c r="G1984" s="50">
        <v>13638.264262114346</v>
      </c>
      <c r="H1984" s="50">
        <v>14191.186631960538</v>
      </c>
      <c r="I1984" s="50">
        <v>13541.588371974216</v>
      </c>
      <c r="J1984" s="50">
        <v>14595.091418783199</v>
      </c>
      <c r="K1984" s="50">
        <v>15145.800877956366</v>
      </c>
      <c r="L1984" s="50">
        <v>15141.979642330669</v>
      </c>
      <c r="M1984" s="50">
        <v>15326.024097174428</v>
      </c>
      <c r="N1984" s="50">
        <v>15956.083285682598</v>
      </c>
      <c r="O1984" s="306">
        <v>15970.327287235619</v>
      </c>
      <c r="P1984" s="50">
        <v>16439.415354157798</v>
      </c>
      <c r="Q1984" s="50">
        <v>16824.556198674451</v>
      </c>
      <c r="R1984" s="50">
        <v>17171.069255786322</v>
      </c>
      <c r="S1984" s="50">
        <v>17469.305735970484</v>
      </c>
      <c r="T1984" s="50">
        <v>17736.932245262677</v>
      </c>
      <c r="U1984" s="306">
        <v>15549.853722334052</v>
      </c>
      <c r="V1984" s="50">
        <v>16106.868663507285</v>
      </c>
      <c r="W1984" s="50">
        <v>16584.855140057665</v>
      </c>
      <c r="X1984" s="50">
        <v>17028.491086745034</v>
      </c>
      <c r="Y1984" s="50">
        <v>17427.250917289934</v>
      </c>
      <c r="Z1984" s="50">
        <v>17798.493447299956</v>
      </c>
    </row>
    <row r="1985" spans="1:26" x14ac:dyDescent="0.25">
      <c r="A1985" t="str">
        <f t="shared" si="39"/>
        <v>86. Menselijke gezondheidszorg</v>
      </c>
      <c r="B1985">
        <v>86</v>
      </c>
      <c r="C1985" s="3" t="s">
        <v>20</v>
      </c>
      <c r="D1985" s="208"/>
      <c r="E1985" s="207">
        <v>0.12496765241385671</v>
      </c>
      <c r="F1985" s="207">
        <v>0.13553212794090536</v>
      </c>
      <c r="G1985" s="207">
        <v>0.14816150672832581</v>
      </c>
      <c r="H1985" s="207">
        <v>0.1656289805540439</v>
      </c>
      <c r="I1985" s="207">
        <v>0.17122125769793489</v>
      </c>
      <c r="J1985" s="207">
        <v>0.18548544606452569</v>
      </c>
      <c r="K1985" s="207">
        <v>0.19915996656025503</v>
      </c>
      <c r="L1985" s="207">
        <v>0.2048578613980277</v>
      </c>
      <c r="M1985" s="207">
        <v>0.21163144278105686</v>
      </c>
      <c r="N1985" s="207">
        <v>0.22051961750789759</v>
      </c>
      <c r="O1985" s="307">
        <v>0.21985971945847477</v>
      </c>
      <c r="P1985" s="207">
        <v>0.22973508610084406</v>
      </c>
      <c r="Q1985" s="207">
        <v>0.22512709038117448</v>
      </c>
      <c r="R1985" s="207">
        <v>0.21826207976233994</v>
      </c>
      <c r="S1985" s="207">
        <v>0.21110084909192364</v>
      </c>
      <c r="T1985" s="207">
        <v>0.20333577024153213</v>
      </c>
      <c r="U1985" s="307">
        <v>0.21993025729287496</v>
      </c>
      <c r="V1985" s="207">
        <v>0.23004129406793009</v>
      </c>
      <c r="W1985" s="207">
        <v>0.225426446168115</v>
      </c>
      <c r="X1985" s="207">
        <v>0.21853691273001985</v>
      </c>
      <c r="Y1985" s="207">
        <v>0.21136001619757327</v>
      </c>
      <c r="Z1985" s="207">
        <v>0.20356798175728341</v>
      </c>
    </row>
    <row r="1986" spans="1:26" x14ac:dyDescent="0.25">
      <c r="A1986" t="str">
        <f t="shared" si="39"/>
        <v>86. Menselijke gezondheidszorg</v>
      </c>
      <c r="B1986">
        <v>86</v>
      </c>
      <c r="C1986" s="3" t="s">
        <v>29</v>
      </c>
      <c r="D1986" s="208"/>
      <c r="E1986" s="50">
        <v>12739.149499455914</v>
      </c>
      <c r="F1986" s="50">
        <v>12852.067759858008</v>
      </c>
      <c r="G1986" s="50">
        <v>13638.264262114346</v>
      </c>
      <c r="H1986" s="50">
        <v>14191.186631960538</v>
      </c>
      <c r="I1986" s="50">
        <v>13541.588371974216</v>
      </c>
      <c r="J1986" s="50">
        <v>14595.091418783199</v>
      </c>
      <c r="K1986" s="50">
        <v>15145.800877956366</v>
      </c>
      <c r="L1986" s="50">
        <v>15141.979642330669</v>
      </c>
      <c r="M1986" s="50">
        <v>15326.024097174428</v>
      </c>
      <c r="N1986" s="50">
        <v>15956.083285682598</v>
      </c>
      <c r="O1986" s="306">
        <v>15970.327287235619</v>
      </c>
      <c r="P1986" s="50">
        <v>16439.415354157798</v>
      </c>
      <c r="Q1986" s="50">
        <v>16824.556198674451</v>
      </c>
      <c r="R1986" s="50">
        <v>17171.069255786322</v>
      </c>
      <c r="S1986" s="50">
        <v>17469.305735970484</v>
      </c>
      <c r="T1986" s="50">
        <v>17736.932245262677</v>
      </c>
      <c r="U1986" s="306">
        <v>15549.853722334052</v>
      </c>
      <c r="V1986" s="50">
        <v>16106.868663507285</v>
      </c>
      <c r="W1986" s="50">
        <v>16584.855140057665</v>
      </c>
      <c r="X1986" s="50">
        <v>17028.491086745034</v>
      </c>
      <c r="Y1986" s="50">
        <v>17427.250917289934</v>
      </c>
      <c r="Z1986" s="50">
        <v>17798.493447299956</v>
      </c>
    </row>
    <row r="1987" spans="1:26" x14ac:dyDescent="0.25">
      <c r="A1987" t="str">
        <f t="shared" ref="A1987:A2050" si="40">VLOOKUP(B1987,$AT$3:$AU$70,2)</f>
        <v>87. Maatschappelijke dienstverlening met huisvesting</v>
      </c>
      <c r="B1987">
        <v>87</v>
      </c>
      <c r="C1987" s="3" t="s">
        <v>25</v>
      </c>
      <c r="D1987" s="50">
        <v>95510</v>
      </c>
      <c r="E1987" s="50">
        <v>99321</v>
      </c>
      <c r="F1987" s="50">
        <v>102148</v>
      </c>
      <c r="G1987" s="50">
        <v>105142</v>
      </c>
      <c r="H1987" s="50">
        <v>107098</v>
      </c>
      <c r="I1987" s="50">
        <v>110522</v>
      </c>
      <c r="J1987" s="50">
        <v>112128</v>
      </c>
      <c r="K1987" s="50">
        <v>113225</v>
      </c>
      <c r="L1987" s="50">
        <v>113978</v>
      </c>
      <c r="M1987" s="50">
        <v>116095</v>
      </c>
      <c r="N1987" s="50">
        <v>115878.50232353123</v>
      </c>
      <c r="O1987" s="306">
        <v>118140.35631126717</v>
      </c>
      <c r="P1987" s="50">
        <v>120446.35984666948</v>
      </c>
      <c r="Q1987" s="50">
        <v>122797.37469295088</v>
      </c>
      <c r="R1987" s="50">
        <v>125194.27943424004</v>
      </c>
      <c r="S1987" s="50">
        <v>127637.96980391245</v>
      </c>
      <c r="T1987" s="50">
        <v>130129.35901932929</v>
      </c>
      <c r="U1987" s="306">
        <v>118792.22550215297</v>
      </c>
      <c r="V1987" s="50">
        <v>121779.2132000032</v>
      </c>
      <c r="W1987" s="50">
        <v>124841.30762701338</v>
      </c>
      <c r="X1987" s="50">
        <v>127980.39731482012</v>
      </c>
      <c r="Y1987" s="50">
        <v>131198.41828150715</v>
      </c>
      <c r="Z1987" s="50">
        <v>134497.35522563543</v>
      </c>
    </row>
    <row r="1988" spans="1:26" x14ac:dyDescent="0.25">
      <c r="A1988" t="str">
        <f t="shared" si="40"/>
        <v>87. Maatschappelijke dienstverlening met huisvesting</v>
      </c>
      <c r="B1988">
        <v>87</v>
      </c>
      <c r="C1988" s="3" t="s">
        <v>154</v>
      </c>
      <c r="D1988" s="206"/>
      <c r="E1988" s="50">
        <v>3811</v>
      </c>
      <c r="F1988" s="50">
        <v>2827</v>
      </c>
      <c r="G1988" s="50">
        <v>2994</v>
      </c>
      <c r="H1988" s="50">
        <v>1956</v>
      </c>
      <c r="I1988" s="50">
        <v>3424</v>
      </c>
      <c r="J1988" s="50">
        <v>1606</v>
      </c>
      <c r="K1988" s="50">
        <v>1097</v>
      </c>
      <c r="L1988" s="50">
        <v>753</v>
      </c>
      <c r="M1988" s="50">
        <v>2117</v>
      </c>
      <c r="N1988" s="50">
        <v>-216.49767646877444</v>
      </c>
      <c r="O1988" s="306">
        <v>2261.8539877359435</v>
      </c>
      <c r="P1988" s="50">
        <v>2306.003535402313</v>
      </c>
      <c r="Q1988" s="50">
        <v>2351.0148462813959</v>
      </c>
      <c r="R1988" s="50">
        <v>2396.9047412891669</v>
      </c>
      <c r="S1988" s="50">
        <v>2443.6903696724039</v>
      </c>
      <c r="T1988" s="50">
        <v>2491.3892154168425</v>
      </c>
      <c r="U1988" s="306">
        <v>2913.7231786217453</v>
      </c>
      <c r="V1988" s="50">
        <v>2986.9876978502289</v>
      </c>
      <c r="W1988" s="50">
        <v>3062.0944270101754</v>
      </c>
      <c r="X1988" s="50">
        <v>3139.0896878067433</v>
      </c>
      <c r="Y1988" s="50">
        <v>3218.020966687036</v>
      </c>
      <c r="Z1988" s="50">
        <v>3298.9369441282761</v>
      </c>
    </row>
    <row r="1989" spans="1:26" x14ac:dyDescent="0.25">
      <c r="A1989" t="str">
        <f t="shared" si="40"/>
        <v>87. Maatschappelijke dienstverlening met huisvesting</v>
      </c>
      <c r="B1989">
        <v>87</v>
      </c>
      <c r="C1989" s="3" t="s">
        <v>155</v>
      </c>
      <c r="D1989" s="206"/>
      <c r="E1989" s="207">
        <v>1.0399015809862842</v>
      </c>
      <c r="F1989" s="207">
        <v>1.0284632655732424</v>
      </c>
      <c r="G1989" s="207">
        <v>1.0293104123428751</v>
      </c>
      <c r="H1989" s="207">
        <v>1.0186034125278196</v>
      </c>
      <c r="I1989" s="207">
        <v>1.0319707184074398</v>
      </c>
      <c r="J1989" s="207">
        <v>1.0145310435931307</v>
      </c>
      <c r="K1989" s="207">
        <v>1.0097834617579908</v>
      </c>
      <c r="L1989" s="207">
        <v>1.0066504747184808</v>
      </c>
      <c r="M1989" s="207">
        <v>1.0185737598483917</v>
      </c>
      <c r="N1989" s="207">
        <v>0.99813516795323853</v>
      </c>
      <c r="O1989" s="307">
        <v>1.0195191855467796</v>
      </c>
      <c r="P1989" s="207">
        <v>1.01951918554678</v>
      </c>
      <c r="Q1989" s="207">
        <v>1.0195191855467802</v>
      </c>
      <c r="R1989" s="207">
        <v>1.01951918554678</v>
      </c>
      <c r="S1989" s="207">
        <v>1.0195191855467804</v>
      </c>
      <c r="T1989" s="207">
        <v>1.0195191855467798</v>
      </c>
      <c r="U1989" s="307">
        <v>1.0251446396026647</v>
      </c>
      <c r="V1989" s="207">
        <v>1.0251446396026658</v>
      </c>
      <c r="W1989" s="207">
        <v>1.0251446396026649</v>
      </c>
      <c r="X1989" s="207">
        <v>1.0251446396026656</v>
      </c>
      <c r="Y1989" s="207">
        <v>1.0251446396026651</v>
      </c>
      <c r="Z1989" s="207">
        <v>1.0251446396026656</v>
      </c>
    </row>
    <row r="1990" spans="1:26" x14ac:dyDescent="0.25">
      <c r="A1990" t="str">
        <f t="shared" si="40"/>
        <v>87. Maatschappelijke dienstverlening met huisvesting</v>
      </c>
      <c r="B1990">
        <v>87</v>
      </c>
      <c r="C1990" s="3" t="s">
        <v>8</v>
      </c>
      <c r="D1990" s="50">
        <v>441</v>
      </c>
      <c r="E1990" s="50">
        <v>500</v>
      </c>
      <c r="F1990" s="50">
        <v>476</v>
      </c>
      <c r="G1990" s="50">
        <v>460</v>
      </c>
      <c r="H1990" s="50">
        <v>454</v>
      </c>
      <c r="I1990" s="50">
        <v>434</v>
      </c>
      <c r="J1990" s="50">
        <v>370</v>
      </c>
      <c r="K1990" s="50">
        <v>406</v>
      </c>
      <c r="L1990" s="50">
        <v>447</v>
      </c>
      <c r="M1990" s="50">
        <v>497</v>
      </c>
      <c r="N1990" s="50">
        <v>406.98266787058805</v>
      </c>
      <c r="O1990" s="306">
        <v>422.71706953645435</v>
      </c>
      <c r="P1990" s="50">
        <v>450.71230444140133</v>
      </c>
      <c r="Q1990" s="50">
        <v>478.43243673329619</v>
      </c>
      <c r="R1990" s="50">
        <v>503.66671620676436</v>
      </c>
      <c r="S1990" s="50">
        <v>525.85772707704587</v>
      </c>
      <c r="T1990" s="50">
        <v>528.78307085334961</v>
      </c>
      <c r="U1990" s="306">
        <v>425.0495175050919</v>
      </c>
      <c r="V1990" s="50">
        <v>455.69986410802983</v>
      </c>
      <c r="W1990" s="50">
        <v>486.39583022283949</v>
      </c>
      <c r="X1990" s="50">
        <v>514.87549387790182</v>
      </c>
      <c r="Y1990" s="50">
        <v>540.52647609177268</v>
      </c>
      <c r="Z1990" s="50">
        <v>546.53250468482929</v>
      </c>
    </row>
    <row r="1991" spans="1:26" x14ac:dyDescent="0.25">
      <c r="A1991" t="str">
        <f t="shared" si="40"/>
        <v>87. Maatschappelijke dienstverlening met huisvesting</v>
      </c>
      <c r="B1991">
        <v>87</v>
      </c>
      <c r="C1991" s="3" t="s">
        <v>9</v>
      </c>
      <c r="D1991" s="50">
        <v>8661</v>
      </c>
      <c r="E1991" s="50">
        <v>8836</v>
      </c>
      <c r="F1991" s="50">
        <v>8971</v>
      </c>
      <c r="G1991" s="50">
        <v>8661</v>
      </c>
      <c r="H1991" s="50">
        <v>8416</v>
      </c>
      <c r="I1991" s="50">
        <v>8415</v>
      </c>
      <c r="J1991" s="50">
        <v>8335</v>
      </c>
      <c r="K1991" s="50">
        <v>8040</v>
      </c>
      <c r="L1991" s="50">
        <v>7718</v>
      </c>
      <c r="M1991" s="50">
        <v>7758</v>
      </c>
      <c r="N1991" s="50">
        <v>7605.2674195990767</v>
      </c>
      <c r="O1991" s="306">
        <v>7899.2954994246993</v>
      </c>
      <c r="P1991" s="50">
        <v>8422.441236909317</v>
      </c>
      <c r="Q1991" s="50">
        <v>8940.4461438248145</v>
      </c>
      <c r="R1991" s="50">
        <v>9411.9980272029279</v>
      </c>
      <c r="S1991" s="50">
        <v>9826.6804825093204</v>
      </c>
      <c r="T1991" s="50">
        <v>9881.3462544682479</v>
      </c>
      <c r="U1991" s="306">
        <v>7942.8818532038476</v>
      </c>
      <c r="V1991" s="50">
        <v>8515.6435475491853</v>
      </c>
      <c r="W1991" s="50">
        <v>9089.2577317294108</v>
      </c>
      <c r="X1991" s="50">
        <v>9621.455968205315</v>
      </c>
      <c r="Y1991" s="50">
        <v>10100.794757575823</v>
      </c>
      <c r="Z1991" s="50">
        <v>10213.029152762592</v>
      </c>
    </row>
    <row r="1992" spans="1:26" x14ac:dyDescent="0.25">
      <c r="A1992" t="str">
        <f t="shared" si="40"/>
        <v>87. Maatschappelijke dienstverlening met huisvesting</v>
      </c>
      <c r="B1992">
        <v>87</v>
      </c>
      <c r="C1992" s="3" t="s">
        <v>10</v>
      </c>
      <c r="D1992" s="50">
        <v>11869</v>
      </c>
      <c r="E1992" s="50">
        <v>12606</v>
      </c>
      <c r="F1992" s="50">
        <v>13329</v>
      </c>
      <c r="G1992" s="50">
        <v>13734</v>
      </c>
      <c r="H1992" s="50">
        <v>13992</v>
      </c>
      <c r="I1992" s="50">
        <v>14213</v>
      </c>
      <c r="J1992" s="50">
        <v>14282</v>
      </c>
      <c r="K1992" s="50">
        <v>14167</v>
      </c>
      <c r="L1992" s="50">
        <v>13701</v>
      </c>
      <c r="M1992" s="50">
        <v>13479</v>
      </c>
      <c r="N1992" s="50">
        <v>12284.070839459811</v>
      </c>
      <c r="O1992" s="306">
        <v>12758.986652684258</v>
      </c>
      <c r="P1992" s="50">
        <v>13603.974599072772</v>
      </c>
      <c r="Q1992" s="50">
        <v>14440.659046925257</v>
      </c>
      <c r="R1992" s="50">
        <v>15202.312309106379</v>
      </c>
      <c r="S1992" s="50">
        <v>15872.109750250584</v>
      </c>
      <c r="T1992" s="50">
        <v>15960.406213502709</v>
      </c>
      <c r="U1992" s="306">
        <v>12829.387577190479</v>
      </c>
      <c r="V1992" s="50">
        <v>13754.515496997152</v>
      </c>
      <c r="W1992" s="50">
        <v>14681.020363194253</v>
      </c>
      <c r="X1992" s="50">
        <v>15540.629957021034</v>
      </c>
      <c r="Y1992" s="50">
        <v>16314.860673689065</v>
      </c>
      <c r="Z1992" s="50">
        <v>16496.142301938617</v>
      </c>
    </row>
    <row r="1993" spans="1:26" x14ac:dyDescent="0.25">
      <c r="A1993" t="str">
        <f t="shared" si="40"/>
        <v>87. Maatschappelijke dienstverlening met huisvesting</v>
      </c>
      <c r="B1993">
        <v>87</v>
      </c>
      <c r="C1993" s="3" t="s">
        <v>11</v>
      </c>
      <c r="D1993" s="50">
        <v>11013</v>
      </c>
      <c r="E1993" s="50">
        <v>11422</v>
      </c>
      <c r="F1993" s="50">
        <v>11755</v>
      </c>
      <c r="G1993" s="50">
        <v>12103</v>
      </c>
      <c r="H1993" s="50">
        <v>12294</v>
      </c>
      <c r="I1993" s="50">
        <v>12693</v>
      </c>
      <c r="J1993" s="50">
        <v>12936</v>
      </c>
      <c r="K1993" s="50">
        <v>13358</v>
      </c>
      <c r="L1993" s="50">
        <v>13529</v>
      </c>
      <c r="M1993" s="50">
        <v>13851</v>
      </c>
      <c r="N1993" s="50">
        <v>14237.228723346367</v>
      </c>
      <c r="O1993" s="306">
        <v>14130.826599199736</v>
      </c>
      <c r="P1993" s="50">
        <v>14010.067538692019</v>
      </c>
      <c r="Q1993" s="50">
        <v>13911.229184671058</v>
      </c>
      <c r="R1993" s="50">
        <v>13880.547065288843</v>
      </c>
      <c r="S1993" s="50">
        <v>14105.744858869886</v>
      </c>
      <c r="T1993" s="50">
        <v>14847.212378918617</v>
      </c>
      <c r="U1993" s="306">
        <v>14208.796996355966</v>
      </c>
      <c r="V1993" s="50">
        <v>14165.102240638584</v>
      </c>
      <c r="W1993" s="50">
        <v>14142.778267499072</v>
      </c>
      <c r="X1993" s="50">
        <v>14189.449680852416</v>
      </c>
      <c r="Y1993" s="50">
        <v>14499.223209279709</v>
      </c>
      <c r="Z1993" s="50">
        <v>15345.582368858421</v>
      </c>
    </row>
    <row r="1994" spans="1:26" x14ac:dyDescent="0.25">
      <c r="A1994" t="str">
        <f t="shared" si="40"/>
        <v>87. Maatschappelijke dienstverlening met huisvesting</v>
      </c>
      <c r="B1994">
        <v>87</v>
      </c>
      <c r="C1994" s="3" t="s">
        <v>12</v>
      </c>
      <c r="D1994" s="50">
        <v>10701</v>
      </c>
      <c r="E1994" s="50">
        <v>11178</v>
      </c>
      <c r="F1994" s="50">
        <v>11507</v>
      </c>
      <c r="G1994" s="50">
        <v>11806</v>
      </c>
      <c r="H1994" s="50">
        <v>12126</v>
      </c>
      <c r="I1994" s="50">
        <v>12499</v>
      </c>
      <c r="J1994" s="50">
        <v>12682</v>
      </c>
      <c r="K1994" s="50">
        <v>12708</v>
      </c>
      <c r="L1994" s="50">
        <v>12888</v>
      </c>
      <c r="M1994" s="50">
        <v>13132</v>
      </c>
      <c r="N1994" s="50">
        <v>13428.631724501596</v>
      </c>
      <c r="O1994" s="306">
        <v>13843.460431282456</v>
      </c>
      <c r="P1994" s="50">
        <v>14253.815239843996</v>
      </c>
      <c r="Q1994" s="50">
        <v>14788.284873411663</v>
      </c>
      <c r="R1994" s="50">
        <v>15364.408548195195</v>
      </c>
      <c r="S1994" s="50">
        <v>15792.837968348356</v>
      </c>
      <c r="T1994" s="50">
        <v>15674.809977171932</v>
      </c>
      <c r="U1994" s="306">
        <v>13919.845213182249</v>
      </c>
      <c r="V1994" s="50">
        <v>14411.547241578293</v>
      </c>
      <c r="W1994" s="50">
        <v>15034.432338425831</v>
      </c>
      <c r="X1994" s="50">
        <v>15706.333543283719</v>
      </c>
      <c r="Y1994" s="50">
        <v>16233.377613312085</v>
      </c>
      <c r="Z1994" s="50">
        <v>16200.959579620114</v>
      </c>
    </row>
    <row r="1995" spans="1:26" x14ac:dyDescent="0.25">
      <c r="A1995" t="str">
        <f t="shared" si="40"/>
        <v>87. Maatschappelijke dienstverlening met huisvesting</v>
      </c>
      <c r="B1995">
        <v>87</v>
      </c>
      <c r="C1995" s="3" t="s">
        <v>13</v>
      </c>
      <c r="D1995" s="50">
        <v>11083</v>
      </c>
      <c r="E1995" s="50">
        <v>11262</v>
      </c>
      <c r="F1995" s="50">
        <v>11193</v>
      </c>
      <c r="G1995" s="50">
        <v>11601</v>
      </c>
      <c r="H1995" s="50">
        <v>11841</v>
      </c>
      <c r="I1995" s="50">
        <v>12330</v>
      </c>
      <c r="J1995" s="50">
        <v>12619</v>
      </c>
      <c r="K1995" s="50">
        <v>12952</v>
      </c>
      <c r="L1995" s="50">
        <v>13231</v>
      </c>
      <c r="M1995" s="50">
        <v>13553</v>
      </c>
      <c r="N1995" s="50">
        <v>13697.143101643229</v>
      </c>
      <c r="O1995" s="306">
        <v>13873.688603295646</v>
      </c>
      <c r="P1995" s="50">
        <v>14052.682562501121</v>
      </c>
      <c r="Q1995" s="50">
        <v>14298.275581081294</v>
      </c>
      <c r="R1995" s="50">
        <v>14566.848101573843</v>
      </c>
      <c r="S1995" s="50">
        <v>14895.890842429968</v>
      </c>
      <c r="T1995" s="50">
        <v>15356.04517991467</v>
      </c>
      <c r="U1995" s="306">
        <v>13950.240176752934</v>
      </c>
      <c r="V1995" s="50">
        <v>14208.188840155397</v>
      </c>
      <c r="W1995" s="50">
        <v>14536.266958613174</v>
      </c>
      <c r="X1995" s="50">
        <v>14891.023903718273</v>
      </c>
      <c r="Y1995" s="50">
        <v>15311.410236492926</v>
      </c>
      <c r="Z1995" s="50">
        <v>15871.494941561228</v>
      </c>
    </row>
    <row r="1996" spans="1:26" x14ac:dyDescent="0.25">
      <c r="A1996" t="str">
        <f t="shared" si="40"/>
        <v>87. Maatschappelijke dienstverlening met huisvesting</v>
      </c>
      <c r="B1996">
        <v>87</v>
      </c>
      <c r="C1996" s="3" t="s">
        <v>14</v>
      </c>
      <c r="D1996" s="50">
        <v>12936</v>
      </c>
      <c r="E1996" s="50">
        <v>12666</v>
      </c>
      <c r="F1996" s="50">
        <v>12434</v>
      </c>
      <c r="G1996" s="50">
        <v>12454</v>
      </c>
      <c r="H1996" s="50">
        <v>12519</v>
      </c>
      <c r="I1996" s="50">
        <v>12827</v>
      </c>
      <c r="J1996" s="50">
        <v>12824</v>
      </c>
      <c r="K1996" s="50">
        <v>12794</v>
      </c>
      <c r="L1996" s="50">
        <v>13217</v>
      </c>
      <c r="M1996" s="50">
        <v>13546</v>
      </c>
      <c r="N1996" s="50">
        <v>13838.035002957091</v>
      </c>
      <c r="O1996" s="306">
        <v>14189.52088329554</v>
      </c>
      <c r="P1996" s="50">
        <v>14603.935085589006</v>
      </c>
      <c r="Q1996" s="50">
        <v>14736.133108374286</v>
      </c>
      <c r="R1996" s="50">
        <v>15033.848029289546</v>
      </c>
      <c r="S1996" s="50">
        <v>15193.740708738726</v>
      </c>
      <c r="T1996" s="50">
        <v>15389.576187385308</v>
      </c>
      <c r="U1996" s="306">
        <v>14267.815140957002</v>
      </c>
      <c r="V1996" s="50">
        <v>14765.541495907044</v>
      </c>
      <c r="W1996" s="50">
        <v>14981.412519731803</v>
      </c>
      <c r="X1996" s="50">
        <v>15368.416613394285</v>
      </c>
      <c r="Y1996" s="50">
        <v>15617.568595209388</v>
      </c>
      <c r="Z1996" s="50">
        <v>15906.151469932985</v>
      </c>
    </row>
    <row r="1997" spans="1:26" x14ac:dyDescent="0.25">
      <c r="A1997" t="str">
        <f t="shared" si="40"/>
        <v>87. Maatschappelijke dienstverlening met huisvesting</v>
      </c>
      <c r="B1997">
        <v>87</v>
      </c>
      <c r="C1997" s="3" t="s">
        <v>15</v>
      </c>
      <c r="D1997" s="50">
        <v>15166</v>
      </c>
      <c r="E1997" s="50">
        <v>15627</v>
      </c>
      <c r="F1997" s="50">
        <v>15552</v>
      </c>
      <c r="G1997" s="50">
        <v>15317</v>
      </c>
      <c r="H1997" s="50">
        <v>14847</v>
      </c>
      <c r="I1997" s="50">
        <v>14444</v>
      </c>
      <c r="J1997" s="50">
        <v>14195</v>
      </c>
      <c r="K1997" s="50">
        <v>13903</v>
      </c>
      <c r="L1997" s="50">
        <v>13786</v>
      </c>
      <c r="M1997" s="50">
        <v>14084</v>
      </c>
      <c r="N1997" s="50">
        <v>14299.260398302988</v>
      </c>
      <c r="O1997" s="306">
        <v>14323.019386377067</v>
      </c>
      <c r="P1997" s="50">
        <v>14315.835197069919</v>
      </c>
      <c r="Q1997" s="50">
        <v>14739.055617165288</v>
      </c>
      <c r="R1997" s="50">
        <v>14875.444492781249</v>
      </c>
      <c r="S1997" s="50">
        <v>15196.724160962651</v>
      </c>
      <c r="T1997" s="50">
        <v>15581.942448116111</v>
      </c>
      <c r="U1997" s="306">
        <v>14402.050255674938</v>
      </c>
      <c r="V1997" s="50">
        <v>14474.253508528041</v>
      </c>
      <c r="W1997" s="50">
        <v>14984.383672982693</v>
      </c>
      <c r="X1997" s="50">
        <v>15206.48790842456</v>
      </c>
      <c r="Y1997" s="50">
        <v>15620.635270536481</v>
      </c>
      <c r="Z1997" s="50">
        <v>16104.974806172542</v>
      </c>
    </row>
    <row r="1998" spans="1:26" x14ac:dyDescent="0.25">
      <c r="A1998" t="str">
        <f t="shared" si="40"/>
        <v>87. Maatschappelijke dienstverlening met huisvesting</v>
      </c>
      <c r="B1998">
        <v>87</v>
      </c>
      <c r="C1998" s="3" t="s">
        <v>16</v>
      </c>
      <c r="D1998" s="50">
        <v>10668</v>
      </c>
      <c r="E1998" s="50">
        <v>11738</v>
      </c>
      <c r="F1998" s="50">
        <v>12820</v>
      </c>
      <c r="G1998" s="50">
        <v>13942</v>
      </c>
      <c r="H1998" s="50">
        <v>14951</v>
      </c>
      <c r="I1998" s="50">
        <v>15877</v>
      </c>
      <c r="J1998" s="50">
        <v>16281</v>
      </c>
      <c r="K1998" s="50">
        <v>16374</v>
      </c>
      <c r="L1998" s="50">
        <v>16043</v>
      </c>
      <c r="M1998" s="50">
        <v>15836</v>
      </c>
      <c r="N1998" s="50">
        <v>15125.315550593088</v>
      </c>
      <c r="O1998" s="306">
        <v>14729.640569259955</v>
      </c>
      <c r="P1998" s="50">
        <v>14515.021126299831</v>
      </c>
      <c r="Q1998" s="50">
        <v>14396.918017359865</v>
      </c>
      <c r="R1998" s="50">
        <v>14500.887021040695</v>
      </c>
      <c r="S1998" s="50">
        <v>14714.069932959785</v>
      </c>
      <c r="T1998" s="50">
        <v>14735.818491520917</v>
      </c>
      <c r="U1998" s="306">
        <v>14810.915073415199</v>
      </c>
      <c r="V1998" s="50">
        <v>14675.643619221379</v>
      </c>
      <c r="W1998" s="50">
        <v>14636.551274652695</v>
      </c>
      <c r="X1998" s="50">
        <v>14823.594901913271</v>
      </c>
      <c r="Y1998" s="50">
        <v>15124.517450830157</v>
      </c>
      <c r="Z1998" s="50">
        <v>15230.449370769449</v>
      </c>
    </row>
    <row r="1999" spans="1:26" x14ac:dyDescent="0.25">
      <c r="A1999" t="str">
        <f t="shared" si="40"/>
        <v>87. Maatschappelijke dienstverlening met huisvesting</v>
      </c>
      <c r="B1999">
        <v>87</v>
      </c>
      <c r="C1999" s="3" t="s">
        <v>17</v>
      </c>
      <c r="D1999" s="50">
        <v>2781</v>
      </c>
      <c r="E1999" s="50">
        <v>3273</v>
      </c>
      <c r="F1999" s="50">
        <v>3901</v>
      </c>
      <c r="G1999" s="50">
        <v>4824</v>
      </c>
      <c r="H1999" s="50">
        <v>5367</v>
      </c>
      <c r="I1999" s="50">
        <v>6455</v>
      </c>
      <c r="J1999" s="50">
        <v>7208</v>
      </c>
      <c r="K1999" s="50">
        <v>8096</v>
      </c>
      <c r="L1999" s="50">
        <v>8912</v>
      </c>
      <c r="M1999" s="50">
        <v>9634</v>
      </c>
      <c r="N1999" s="50">
        <v>10136.225931719837</v>
      </c>
      <c r="O1999" s="306">
        <v>10339.631237021016</v>
      </c>
      <c r="P1999" s="50">
        <v>10222.806159842863</v>
      </c>
      <c r="Q1999" s="50">
        <v>9822.1409068617922</v>
      </c>
      <c r="R1999" s="50">
        <v>9407.8394800442838</v>
      </c>
      <c r="S1999" s="50">
        <v>8983.2090417310501</v>
      </c>
      <c r="T1999" s="50">
        <v>8817.0840322028507</v>
      </c>
      <c r="U1999" s="306">
        <v>10396.682758270674</v>
      </c>
      <c r="V1999" s="50">
        <v>10335.931218067721</v>
      </c>
      <c r="W1999" s="50">
        <v>9985.6280932347581</v>
      </c>
      <c r="X1999" s="50">
        <v>9617.2048752638493</v>
      </c>
      <c r="Y1999" s="50">
        <v>9233.7947648170848</v>
      </c>
      <c r="Z1999" s="50">
        <v>9113.0432983790834</v>
      </c>
    </row>
    <row r="2000" spans="1:26" x14ac:dyDescent="0.25">
      <c r="A2000" t="str">
        <f t="shared" si="40"/>
        <v>87. Maatschappelijke dienstverlening met huisvesting</v>
      </c>
      <c r="B2000">
        <v>87</v>
      </c>
      <c r="C2000" s="3" t="s">
        <v>156</v>
      </c>
      <c r="D2000" s="50">
        <v>191</v>
      </c>
      <c r="E2000" s="50">
        <v>213</v>
      </c>
      <c r="F2000" s="50">
        <v>210</v>
      </c>
      <c r="G2000" s="50">
        <v>240</v>
      </c>
      <c r="H2000" s="50">
        <v>291</v>
      </c>
      <c r="I2000" s="50">
        <v>335</v>
      </c>
      <c r="J2000" s="50">
        <v>396</v>
      </c>
      <c r="K2000" s="50">
        <v>427</v>
      </c>
      <c r="L2000" s="50">
        <v>506</v>
      </c>
      <c r="M2000" s="50">
        <v>725</v>
      </c>
      <c r="N2000" s="50">
        <v>820.34096353749032</v>
      </c>
      <c r="O2000" s="306">
        <v>1629.5693798903374</v>
      </c>
      <c r="P2000" s="50">
        <v>1995.0687964072638</v>
      </c>
      <c r="Q2000" s="50">
        <v>2245.799776542287</v>
      </c>
      <c r="R2000" s="50">
        <v>2446.4796435103804</v>
      </c>
      <c r="S2000" s="50">
        <v>2531.104330035073</v>
      </c>
      <c r="T2000" s="50">
        <v>3356.334785274586</v>
      </c>
      <c r="U2000" s="306">
        <v>1638.56093964459</v>
      </c>
      <c r="V2000" s="50">
        <v>2017.1461272523625</v>
      </c>
      <c r="W2000" s="50">
        <v>2283.1805767268415</v>
      </c>
      <c r="X2000" s="50">
        <v>2500.9244688655167</v>
      </c>
      <c r="Y2000" s="50">
        <v>2601.7092336726937</v>
      </c>
      <c r="Z2000" s="50">
        <v>3468.9954309555887</v>
      </c>
    </row>
    <row r="2001" spans="1:26" x14ac:dyDescent="0.25">
      <c r="A2001" t="str">
        <f t="shared" si="40"/>
        <v>87. Maatschappelijke dienstverlening met huisvesting</v>
      </c>
      <c r="B2001">
        <v>87</v>
      </c>
      <c r="C2001" s="3" t="s">
        <v>6</v>
      </c>
      <c r="D2001" s="50">
        <v>13640</v>
      </c>
      <c r="E2001" s="50">
        <v>15224</v>
      </c>
      <c r="F2001" s="50">
        <v>16931</v>
      </c>
      <c r="G2001" s="50">
        <v>19006</v>
      </c>
      <c r="H2001" s="50">
        <v>20609</v>
      </c>
      <c r="I2001" s="50">
        <v>22667</v>
      </c>
      <c r="J2001" s="50">
        <v>23885</v>
      </c>
      <c r="K2001" s="50">
        <v>24897</v>
      </c>
      <c r="L2001" s="50">
        <v>25461</v>
      </c>
      <c r="M2001" s="50">
        <v>26195</v>
      </c>
      <c r="N2001" s="50">
        <v>26081.882445850417</v>
      </c>
      <c r="O2001" s="306">
        <v>26698.84118617131</v>
      </c>
      <c r="P2001" s="50">
        <v>26732.89608254996</v>
      </c>
      <c r="Q2001" s="50">
        <v>26464.858700763947</v>
      </c>
      <c r="R2001" s="50">
        <v>26355.206144595362</v>
      </c>
      <c r="S2001" s="50">
        <v>26228.383304725907</v>
      </c>
      <c r="T2001" s="50">
        <v>26909.237308998352</v>
      </c>
      <c r="U2001" s="306">
        <v>26846.158771330465</v>
      </c>
      <c r="V2001" s="50">
        <v>27028.720964541462</v>
      </c>
      <c r="W2001" s="50">
        <v>26905.359944614294</v>
      </c>
      <c r="X2001" s="50">
        <v>26941.724246042635</v>
      </c>
      <c r="Y2001" s="50">
        <v>26960.021449319935</v>
      </c>
      <c r="Z2001" s="50">
        <v>27812.488100104121</v>
      </c>
    </row>
    <row r="2002" spans="1:26" x14ac:dyDescent="0.25">
      <c r="A2002" t="str">
        <f t="shared" si="40"/>
        <v>87. Maatschappelijke dienstverlening met huisvesting</v>
      </c>
      <c r="B2002">
        <v>87</v>
      </c>
      <c r="C2002" s="3" t="s">
        <v>157</v>
      </c>
      <c r="D2002" s="207">
        <v>1.0184890404565898</v>
      </c>
      <c r="E2002" s="206"/>
      <c r="F2002" s="206"/>
      <c r="G2002" s="206"/>
      <c r="H2002" s="206"/>
      <c r="I2002" s="206"/>
      <c r="J2002" s="206"/>
      <c r="K2002" s="206"/>
      <c r="L2002" s="206"/>
      <c r="M2002" s="206"/>
      <c r="N2002" s="206"/>
      <c r="O2002" s="308"/>
      <c r="P2002" s="206"/>
      <c r="Q2002" s="206"/>
      <c r="R2002" s="206"/>
      <c r="S2002" s="206"/>
      <c r="T2002" s="206"/>
      <c r="U2002" s="308"/>
      <c r="V2002" s="206"/>
      <c r="W2002" s="206"/>
      <c r="X2002" s="206"/>
      <c r="Y2002" s="206"/>
      <c r="Z2002" s="206"/>
    </row>
    <row r="2003" spans="1:26" x14ac:dyDescent="0.25">
      <c r="A2003" t="str">
        <f t="shared" si="40"/>
        <v>87. Maatschappelijke dienstverlening met huisvesting</v>
      </c>
      <c r="B2003">
        <v>87</v>
      </c>
      <c r="C2003" s="3" t="s">
        <v>158</v>
      </c>
      <c r="D2003" s="206"/>
      <c r="E2003" s="207">
        <v>-1.0706270264847162E-2</v>
      </c>
      <c r="F2003" s="207">
        <v>-4.9871125583262899E-3</v>
      </c>
      <c r="G2003" s="207">
        <v>-5.4106859431426457E-3</v>
      </c>
      <c r="H2003" s="207">
        <v>-5.7186035614886777E-5</v>
      </c>
      <c r="I2003" s="207">
        <v>-6.7408389754249898E-3</v>
      </c>
      <c r="J2003" s="207">
        <v>1.9789984317295506E-3</v>
      </c>
      <c r="K2003" s="207">
        <v>4.3527893492995018E-3</v>
      </c>
      <c r="L2003" s="207">
        <v>5.9192828690545207E-3</v>
      </c>
      <c r="M2003" s="207">
        <v>-4.2359695900939798E-5</v>
      </c>
      <c r="N2003" s="207">
        <v>1.017693625167565E-2</v>
      </c>
      <c r="O2003" s="307">
        <v>-5.1507254509486344E-4</v>
      </c>
      <c r="P2003" s="207">
        <v>-5.1507254509508549E-4</v>
      </c>
      <c r="Q2003" s="207">
        <v>-5.1507254509519651E-4</v>
      </c>
      <c r="R2003" s="207">
        <v>-5.1507254509508549E-4</v>
      </c>
      <c r="S2003" s="207">
        <v>-5.1507254509530753E-4</v>
      </c>
      <c r="T2003" s="207">
        <v>-5.1507254509497447E-4</v>
      </c>
      <c r="U2003" s="307">
        <v>-3.3277995730374155E-3</v>
      </c>
      <c r="V2003" s="207">
        <v>-3.3277995730379706E-3</v>
      </c>
      <c r="W2003" s="207">
        <v>-3.3277995730375265E-3</v>
      </c>
      <c r="X2003" s="207">
        <v>-3.3277995730378596E-3</v>
      </c>
      <c r="Y2003" s="207">
        <v>-3.3277995730376375E-3</v>
      </c>
      <c r="Z2003" s="207">
        <v>-3.3277995730378596E-3</v>
      </c>
    </row>
    <row r="2004" spans="1:26" x14ac:dyDescent="0.25">
      <c r="A2004" t="str">
        <f t="shared" si="40"/>
        <v>87. Maatschappelijke dienstverlening met huisvesting</v>
      </c>
      <c r="B2004">
        <v>87</v>
      </c>
      <c r="C2004" s="3" t="s">
        <v>159</v>
      </c>
      <c r="D2004" s="208"/>
      <c r="E2004" s="50">
        <v>249.33414165143265</v>
      </c>
      <c r="F2004" s="50">
        <v>285.55134943311606</v>
      </c>
      <c r="G2004" s="50">
        <v>271.64326372915389</v>
      </c>
      <c r="H2004" s="50">
        <v>264.97500767891404</v>
      </c>
      <c r="I2004" s="50">
        <v>258.48443349190654</v>
      </c>
      <c r="J2004" s="50">
        <v>250.88186347762897</v>
      </c>
      <c r="K2004" s="50">
        <v>214.76376228632742</v>
      </c>
      <c r="L2004" s="50">
        <v>236.29569228320685</v>
      </c>
      <c r="M2004" s="50">
        <v>257.49321092270986</v>
      </c>
      <c r="N2004" s="50">
        <v>291.37457359508829</v>
      </c>
      <c r="O2004" s="306">
        <v>234.24894278808114</v>
      </c>
      <c r="P2004" s="50">
        <v>243.30526691833666</v>
      </c>
      <c r="Q2004" s="50">
        <v>259.41861693862069</v>
      </c>
      <c r="R2004" s="50">
        <v>275.37362484423232</v>
      </c>
      <c r="S2004" s="50">
        <v>289.89783866298507</v>
      </c>
      <c r="T2004" s="50">
        <v>302.67042395011879</v>
      </c>
      <c r="U2004" s="306">
        <v>233.10421163825737</v>
      </c>
      <c r="V2004" s="50">
        <v>243.4522167827345</v>
      </c>
      <c r="W2004" s="50">
        <v>261.00757096697981</v>
      </c>
      <c r="X2004" s="50">
        <v>278.58905427462417</v>
      </c>
      <c r="Y2004" s="50">
        <v>294.90112372655238</v>
      </c>
      <c r="Z2004" s="50">
        <v>309.59303190533655</v>
      </c>
    </row>
    <row r="2005" spans="1:26" x14ac:dyDescent="0.25">
      <c r="A2005" t="str">
        <f t="shared" si="40"/>
        <v>87. Maatschappelijke dienstverlening met huisvesting</v>
      </c>
      <c r="B2005">
        <v>87</v>
      </c>
      <c r="C2005" s="3" t="s">
        <v>160</v>
      </c>
      <c r="D2005" s="208"/>
      <c r="E2005" s="50">
        <v>2472.9278144039549</v>
      </c>
      <c r="F2005" s="50">
        <v>2573.4290818214949</v>
      </c>
      <c r="G2005" s="50">
        <v>2608.9471006456442</v>
      </c>
      <c r="H2005" s="50">
        <v>2565.1595329133356</v>
      </c>
      <c r="I2005" s="50">
        <v>2436.3473782439214</v>
      </c>
      <c r="J2005" s="50">
        <v>2509.4353200799933</v>
      </c>
      <c r="K2005" s="50">
        <v>2505.3640847746829</v>
      </c>
      <c r="L2005" s="50">
        <v>2429.2865385033238</v>
      </c>
      <c r="M2005" s="50">
        <v>2285.9822596200734</v>
      </c>
      <c r="N2005" s="50">
        <v>2377.1110945578953</v>
      </c>
      <c r="O2005" s="306">
        <v>2248.9970666203035</v>
      </c>
      <c r="P2005" s="50">
        <v>2335.9457894656957</v>
      </c>
      <c r="Q2005" s="50">
        <v>2490.6482034775672</v>
      </c>
      <c r="R2005" s="50">
        <v>2643.8303931196638</v>
      </c>
      <c r="S2005" s="50">
        <v>2783.2756938521061</v>
      </c>
      <c r="T2005" s="50">
        <v>2905.9038111960945</v>
      </c>
      <c r="U2005" s="306">
        <v>2227.6055253944664</v>
      </c>
      <c r="V2005" s="50">
        <v>2326.4938006197081</v>
      </c>
      <c r="W2005" s="50">
        <v>2494.2574103213192</v>
      </c>
      <c r="X2005" s="50">
        <v>2662.2707168398483</v>
      </c>
      <c r="Y2005" s="50">
        <v>2818.1531686684034</v>
      </c>
      <c r="Z2005" s="50">
        <v>2958.5529306788635</v>
      </c>
    </row>
    <row r="2006" spans="1:26" x14ac:dyDescent="0.25">
      <c r="A2006" t="str">
        <f t="shared" si="40"/>
        <v>87. Maatschappelijke dienstverlening met huisvesting</v>
      </c>
      <c r="B2006">
        <v>87</v>
      </c>
      <c r="C2006" s="3" t="s">
        <v>161</v>
      </c>
      <c r="D2006" s="208"/>
      <c r="E2006" s="50">
        <v>2232.2898753295076</v>
      </c>
      <c r="F2006" s="50">
        <v>2442.998572416906</v>
      </c>
      <c r="G2006" s="50">
        <v>2577.4676261577606</v>
      </c>
      <c r="H2006" s="50">
        <v>2729.3086257426417</v>
      </c>
      <c r="I2006" s="50">
        <v>2687.062369670301</v>
      </c>
      <c r="J2006" s="50">
        <v>2853.438869831466</v>
      </c>
      <c r="K2006" s="50">
        <v>2901.1939712911221</v>
      </c>
      <c r="L2006" s="50">
        <v>2900.0257997384338</v>
      </c>
      <c r="M2006" s="50">
        <v>2722.9537896268262</v>
      </c>
      <c r="N2006" s="50">
        <v>2816.5791234457515</v>
      </c>
      <c r="O2006" s="306">
        <v>2435.5446868976078</v>
      </c>
      <c r="P2006" s="50">
        <v>2529.7055477994236</v>
      </c>
      <c r="Q2006" s="50">
        <v>2697.2400671143205</v>
      </c>
      <c r="R2006" s="50">
        <v>2863.1282639676861</v>
      </c>
      <c r="S2006" s="50">
        <v>3014.1401378169085</v>
      </c>
      <c r="T2006" s="50">
        <v>3146.9398929140698</v>
      </c>
      <c r="U2006" s="306">
        <v>2400.9929488342982</v>
      </c>
      <c r="V2006" s="50">
        <v>2507.578270531299</v>
      </c>
      <c r="W2006" s="50">
        <v>2688.399892390597</v>
      </c>
      <c r="X2006" s="50">
        <v>2869.490646414421</v>
      </c>
      <c r="Y2006" s="50">
        <v>3037.5063311578356</v>
      </c>
      <c r="Z2006" s="50">
        <v>3188.8342187762833</v>
      </c>
    </row>
    <row r="2007" spans="1:26" x14ac:dyDescent="0.25">
      <c r="A2007" t="str">
        <f t="shared" si="40"/>
        <v>87. Maatschappelijke dienstverlening met huisvesting</v>
      </c>
      <c r="B2007">
        <v>87</v>
      </c>
      <c r="C2007" s="3" t="s">
        <v>162</v>
      </c>
      <c r="D2007" s="208"/>
      <c r="E2007" s="50">
        <v>1611.4116774067975</v>
      </c>
      <c r="F2007" s="50">
        <v>1736.5803874288883</v>
      </c>
      <c r="G2007" s="50">
        <v>1782.23000484455</v>
      </c>
      <c r="H2007" s="50">
        <v>1899.7853063296461</v>
      </c>
      <c r="I2007" s="50">
        <v>1847.5973903743234</v>
      </c>
      <c r="J2007" s="50">
        <v>2018.241793884406</v>
      </c>
      <c r="K2007" s="50">
        <v>2087.5872021906962</v>
      </c>
      <c r="L2007" s="50">
        <v>2176.6139841090676</v>
      </c>
      <c r="M2007" s="50">
        <v>2123.8224486693639</v>
      </c>
      <c r="N2007" s="50">
        <v>2315.9184295505738</v>
      </c>
      <c r="O2007" s="306">
        <v>2228.2721681639946</v>
      </c>
      <c r="P2007" s="50">
        <v>2211.619145551474</v>
      </c>
      <c r="Q2007" s="50">
        <v>2192.7191152989749</v>
      </c>
      <c r="R2007" s="50">
        <v>2177.2499002086197</v>
      </c>
      <c r="S2007" s="50">
        <v>2172.4478341599365</v>
      </c>
      <c r="T2007" s="50">
        <v>2207.6935962053117</v>
      </c>
      <c r="U2007" s="306">
        <v>2188.2267301308384</v>
      </c>
      <c r="V2007" s="50">
        <v>2183.8568442356805</v>
      </c>
      <c r="W2007" s="50">
        <v>2177.1410686950067</v>
      </c>
      <c r="X2007" s="50">
        <v>2173.7099294125028</v>
      </c>
      <c r="Y2007" s="50">
        <v>2180.8832098463099</v>
      </c>
      <c r="Z2007" s="50">
        <v>2228.4946325721348</v>
      </c>
    </row>
    <row r="2008" spans="1:26" x14ac:dyDescent="0.25">
      <c r="A2008" t="str">
        <f t="shared" si="40"/>
        <v>87. Maatschappelijke dienstverlening met huisvesting</v>
      </c>
      <c r="B2008">
        <v>87</v>
      </c>
      <c r="C2008" s="3" t="s">
        <v>163</v>
      </c>
      <c r="D2008" s="208"/>
      <c r="E2008" s="50">
        <v>1300.4369838399864</v>
      </c>
      <c r="F2008" s="50">
        <v>1422.3330626982113</v>
      </c>
      <c r="G2008" s="50">
        <v>1459.3222688895385</v>
      </c>
      <c r="H2008" s="50">
        <v>1560.4449864773082</v>
      </c>
      <c r="I2008" s="50">
        <v>1521.694656844192</v>
      </c>
      <c r="J2008" s="50">
        <v>1677.4917643193637</v>
      </c>
      <c r="K2008" s="50">
        <v>1732.1566250011626</v>
      </c>
      <c r="L2008" s="50">
        <v>1755.6148052408125</v>
      </c>
      <c r="M2008" s="50">
        <v>1703.6482210937065</v>
      </c>
      <c r="N2008" s="50">
        <v>1870.1020631143761</v>
      </c>
      <c r="O2008" s="306">
        <v>1768.7657498886326</v>
      </c>
      <c r="P2008" s="50">
        <v>1823.4053307243912</v>
      </c>
      <c r="Q2008" s="50">
        <v>1877.4556275510899</v>
      </c>
      <c r="R2008" s="50">
        <v>1947.8538335339952</v>
      </c>
      <c r="S2008" s="50">
        <v>2023.7385435002193</v>
      </c>
      <c r="T2008" s="50">
        <v>2080.1695559933964</v>
      </c>
      <c r="U2008" s="306">
        <v>1730.99467448884</v>
      </c>
      <c r="V2008" s="50">
        <v>1794.3137043339859</v>
      </c>
      <c r="W2008" s="50">
        <v>1857.6957085508443</v>
      </c>
      <c r="X2008" s="50">
        <v>1937.987640564603</v>
      </c>
      <c r="Y2008" s="50">
        <v>2024.5979096711412</v>
      </c>
      <c r="Z2008" s="50">
        <v>2092.5356189744198</v>
      </c>
    </row>
    <row r="2009" spans="1:26" x14ac:dyDescent="0.25">
      <c r="A2009" t="str">
        <f t="shared" si="40"/>
        <v>87. Maatschappelijke dienstverlening met huisvesting</v>
      </c>
      <c r="B2009">
        <v>87</v>
      </c>
      <c r="C2009" s="3" t="s">
        <v>164</v>
      </c>
      <c r="D2009" s="208"/>
      <c r="E2009" s="50">
        <v>1065.4604116509061</v>
      </c>
      <c r="F2009" s="50">
        <v>1147.0776694758877</v>
      </c>
      <c r="G2009" s="50">
        <v>1135.3086993143356</v>
      </c>
      <c r="H2009" s="50">
        <v>1238.7981904997398</v>
      </c>
      <c r="I2009" s="50">
        <v>1185.2851541102991</v>
      </c>
      <c r="J2009" s="50">
        <v>1341.7496928723053</v>
      </c>
      <c r="K2009" s="50">
        <v>1403.1535191991657</v>
      </c>
      <c r="L2009" s="50">
        <v>1460.4702511435144</v>
      </c>
      <c r="M2009" s="50">
        <v>1413.0518571983553</v>
      </c>
      <c r="N2009" s="50">
        <v>1585.9431141689731</v>
      </c>
      <c r="O2009" s="306">
        <v>1456.3604575361205</v>
      </c>
      <c r="P2009" s="50">
        <v>1475.1318090255834</v>
      </c>
      <c r="Q2009" s="50">
        <v>1494.1634948589156</v>
      </c>
      <c r="R2009" s="50">
        <v>1520.2763826525904</v>
      </c>
      <c r="S2009" s="50">
        <v>1548.832585644964</v>
      </c>
      <c r="T2009" s="50">
        <v>1583.8183365468979</v>
      </c>
      <c r="U2009" s="306">
        <v>1417.8341329285317</v>
      </c>
      <c r="V2009" s="50">
        <v>1444.0330029682088</v>
      </c>
      <c r="W2009" s="50">
        <v>1470.7340760899108</v>
      </c>
      <c r="X2009" s="50">
        <v>1504.6944684990792</v>
      </c>
      <c r="Y2009" s="50">
        <v>1541.4164697172137</v>
      </c>
      <c r="Z2009" s="50">
        <v>1584.9319741695986</v>
      </c>
    </row>
    <row r="2010" spans="1:26" x14ac:dyDescent="0.25">
      <c r="A2010" t="str">
        <f t="shared" si="40"/>
        <v>87. Maatschappelijke dienstverlening met huisvesting</v>
      </c>
      <c r="B2010">
        <v>87</v>
      </c>
      <c r="C2010" s="3" t="s">
        <v>165</v>
      </c>
      <c r="D2010" s="208"/>
      <c r="E2010" s="50">
        <v>1009.3647956671393</v>
      </c>
      <c r="F2010" s="50">
        <v>1060.7362001440638</v>
      </c>
      <c r="G2010" s="50">
        <v>1036.0402451565387</v>
      </c>
      <c r="H2010" s="50">
        <v>1104.3791963234619</v>
      </c>
      <c r="I2010" s="50">
        <v>1026.4705284493291</v>
      </c>
      <c r="J2010" s="50">
        <v>1163.5737308429743</v>
      </c>
      <c r="K2010" s="50">
        <v>1193.743087018981</v>
      </c>
      <c r="L2010" s="50">
        <v>1210.9922058740947</v>
      </c>
      <c r="M2010" s="50">
        <v>1172.2354520884467</v>
      </c>
      <c r="N2010" s="50">
        <v>1339.8455359201796</v>
      </c>
      <c r="O2010" s="306">
        <v>1220.7745562406624</v>
      </c>
      <c r="P2010" s="50">
        <v>1251.7822115546787</v>
      </c>
      <c r="Q2010" s="50">
        <v>1288.341326616644</v>
      </c>
      <c r="R2010" s="50">
        <v>1300.0036748161629</v>
      </c>
      <c r="S2010" s="50">
        <v>1326.2677217266407</v>
      </c>
      <c r="T2010" s="50">
        <v>1340.3732587309237</v>
      </c>
      <c r="U2010" s="306">
        <v>1181.85194117423</v>
      </c>
      <c r="V2010" s="50">
        <v>1218.5577661171985</v>
      </c>
      <c r="W2010" s="50">
        <v>1261.0666092185249</v>
      </c>
      <c r="X2010" s="50">
        <v>1279.503301169078</v>
      </c>
      <c r="Y2010" s="50">
        <v>1312.5557930322425</v>
      </c>
      <c r="Z2010" s="50">
        <v>1333.8348802214721</v>
      </c>
    </row>
    <row r="2011" spans="1:26" x14ac:dyDescent="0.25">
      <c r="A2011" t="str">
        <f t="shared" si="40"/>
        <v>87. Maatschappelijke dienstverlening met huisvesting</v>
      </c>
      <c r="B2011">
        <v>87</v>
      </c>
      <c r="C2011" s="3" t="s">
        <v>166</v>
      </c>
      <c r="D2011" s="206"/>
      <c r="E2011" s="50">
        <v>920.85387936199038</v>
      </c>
      <c r="F2011" s="50">
        <v>1038.2182974448435</v>
      </c>
      <c r="G2011" s="50">
        <v>1026.6480741361279</v>
      </c>
      <c r="H2011" s="50">
        <v>1093.1343672106004</v>
      </c>
      <c r="I2011" s="50">
        <v>960.35949703844176</v>
      </c>
      <c r="J2011" s="50">
        <v>1060.2412810760752</v>
      </c>
      <c r="K2011" s="50">
        <v>1075.6597522213253</v>
      </c>
      <c r="L2011" s="50">
        <v>1075.3117198935713</v>
      </c>
      <c r="M2011" s="50">
        <v>984.07528358433126</v>
      </c>
      <c r="N2011" s="50">
        <v>1149.2757492411281</v>
      </c>
      <c r="O2011" s="306">
        <v>1013.9535060793074</v>
      </c>
      <c r="P2011" s="50">
        <v>1015.6382442117372</v>
      </c>
      <c r="Q2011" s="50">
        <v>1015.1288168893836</v>
      </c>
      <c r="R2011" s="50">
        <v>1045.1391682535009</v>
      </c>
      <c r="S2011" s="50">
        <v>1054.8104361910637</v>
      </c>
      <c r="T2011" s="50">
        <v>1077.5922190882588</v>
      </c>
      <c r="U2011" s="306">
        <v>973.7335898774121</v>
      </c>
      <c r="V2011" s="50">
        <v>980.73324818376341</v>
      </c>
      <c r="W2011" s="50">
        <v>985.65005721046759</v>
      </c>
      <c r="X2011" s="50">
        <v>1020.3882788039467</v>
      </c>
      <c r="Y2011" s="50">
        <v>1035.5128620676728</v>
      </c>
      <c r="Z2011" s="50">
        <v>1063.7149638837436</v>
      </c>
    </row>
    <row r="2012" spans="1:26" x14ac:dyDescent="0.25">
      <c r="A2012" t="str">
        <f t="shared" si="40"/>
        <v>87. Maatschappelijke dienstverlening met huisvesting</v>
      </c>
      <c r="B2012">
        <v>87</v>
      </c>
      <c r="C2012" s="3" t="s">
        <v>167</v>
      </c>
      <c r="D2012" s="206"/>
      <c r="E2012" s="50">
        <v>578.287611806943</v>
      </c>
      <c r="F2012" s="50">
        <v>703.42131074724637</v>
      </c>
      <c r="G2012" s="50">
        <v>762.83194662526887</v>
      </c>
      <c r="H2012" s="50">
        <v>904.23311348372386</v>
      </c>
      <c r="I2012" s="50">
        <v>869.74630120267705</v>
      </c>
      <c r="J2012" s="50">
        <v>1062.0594678502198</v>
      </c>
      <c r="K2012" s="50">
        <v>1127.7319121415551</v>
      </c>
      <c r="L2012" s="50">
        <v>1159.8234845292122</v>
      </c>
      <c r="M2012" s="50">
        <v>1040.7350501615024</v>
      </c>
      <c r="N2012" s="50">
        <v>1189.1393999568429</v>
      </c>
      <c r="O2012" s="306">
        <v>974.05346226264544</v>
      </c>
      <c r="P2012" s="50">
        <v>948.57243449769521</v>
      </c>
      <c r="Q2012" s="50">
        <v>934.75118159325484</v>
      </c>
      <c r="R2012" s="50">
        <v>927.14547301929917</v>
      </c>
      <c r="S2012" s="50">
        <v>933.84096096892347</v>
      </c>
      <c r="T2012" s="50">
        <v>947.56970287553122</v>
      </c>
      <c r="U2012" s="306">
        <v>931.51007840733246</v>
      </c>
      <c r="V2012" s="50">
        <v>912.14736083838113</v>
      </c>
      <c r="W2012" s="50">
        <v>903.8165116418287</v>
      </c>
      <c r="X2012" s="50">
        <v>901.40896431942281</v>
      </c>
      <c r="Y2012" s="50">
        <v>912.92826276396386</v>
      </c>
      <c r="Z2012" s="50">
        <v>931.46092650895662</v>
      </c>
    </row>
    <row r="2013" spans="1:26" x14ac:dyDescent="0.25">
      <c r="A2013" t="str">
        <f t="shared" si="40"/>
        <v>87. Maatschappelijke dienstverlening met huisvesting</v>
      </c>
      <c r="B2013">
        <v>87</v>
      </c>
      <c r="C2013" s="3" t="s">
        <v>168</v>
      </c>
      <c r="D2013" s="206"/>
      <c r="E2013" s="50">
        <v>521.73121445591016</v>
      </c>
      <c r="F2013" s="50">
        <v>632.75198005736729</v>
      </c>
      <c r="G2013" s="50">
        <v>752.50757734889578</v>
      </c>
      <c r="H2013" s="50">
        <v>956.38066759161529</v>
      </c>
      <c r="I2013" s="50">
        <v>1028.1618037773874</v>
      </c>
      <c r="J2013" s="50">
        <v>1292.8776522673627</v>
      </c>
      <c r="K2013" s="50">
        <v>1460.8069723921171</v>
      </c>
      <c r="L2013" s="50">
        <v>1653.4555347111002</v>
      </c>
      <c r="M2013" s="50">
        <v>1766.9780091174071</v>
      </c>
      <c r="N2013" s="50">
        <v>2008.5813035141032</v>
      </c>
      <c r="O2013" s="306">
        <v>2004.9131791702632</v>
      </c>
      <c r="P2013" s="50">
        <v>2045.1461001862876</v>
      </c>
      <c r="Q2013" s="50">
        <v>2022.0384723107975</v>
      </c>
      <c r="R2013" s="50">
        <v>1942.7881624273609</v>
      </c>
      <c r="S2013" s="50">
        <v>1860.8406608255934</v>
      </c>
      <c r="T2013" s="50">
        <v>1776.850113674622</v>
      </c>
      <c r="U2013" s="306">
        <v>1976.4027425307827</v>
      </c>
      <c r="V2013" s="50">
        <v>2027.1876786375233</v>
      </c>
      <c r="W2013" s="50">
        <v>2015.3420951354528</v>
      </c>
      <c r="X2013" s="50">
        <v>1947.0385607331241</v>
      </c>
      <c r="Y2013" s="50">
        <v>1875.2018965432455</v>
      </c>
      <c r="Z2013" s="50">
        <v>1800.443026831226</v>
      </c>
    </row>
    <row r="2014" spans="1:26" x14ac:dyDescent="0.25">
      <c r="A2014" t="str">
        <f t="shared" si="40"/>
        <v>87. Maatschappelijke dienstverlening met huisvesting</v>
      </c>
      <c r="B2014">
        <v>87</v>
      </c>
      <c r="C2014" s="3" t="s">
        <v>169</v>
      </c>
      <c r="D2014" s="206"/>
      <c r="E2014" s="50">
        <v>49.437835943307292</v>
      </c>
      <c r="F2014" s="50">
        <v>56.350426957585562</v>
      </c>
      <c r="G2014" s="50">
        <v>55.467808561456017</v>
      </c>
      <c r="H2014" s="50">
        <v>64.676621190899255</v>
      </c>
      <c r="I2014" s="50">
        <v>76.475460188480611</v>
      </c>
      <c r="J2014" s="50">
        <v>90.959905542190597</v>
      </c>
      <c r="K2014" s="50">
        <v>108.46277521740987</v>
      </c>
      <c r="L2014" s="50">
        <v>117.62244075776877</v>
      </c>
      <c r="M2014" s="50">
        <v>136.3673784720412</v>
      </c>
      <c r="N2014" s="50">
        <v>202.79703183912716</v>
      </c>
      <c r="O2014" s="306">
        <v>220.69471754833722</v>
      </c>
      <c r="P2014" s="50">
        <v>438.39984836241933</v>
      </c>
      <c r="Q2014" s="50">
        <v>536.72943822520631</v>
      </c>
      <c r="R2014" s="50">
        <v>604.18310115445968</v>
      </c>
      <c r="S2014" s="50">
        <v>658.17161145288117</v>
      </c>
      <c r="T2014" s="50">
        <v>680.93802459120388</v>
      </c>
      <c r="U2014" s="306">
        <v>218.38732234806687</v>
      </c>
      <c r="V2014" s="50">
        <v>436.21000537389358</v>
      </c>
      <c r="W2014" s="50">
        <v>536.9951777317093</v>
      </c>
      <c r="X2014" s="50">
        <v>607.8176206614628</v>
      </c>
      <c r="Y2014" s="50">
        <v>665.78437799216476</v>
      </c>
      <c r="Z2014" s="50">
        <v>692.61482520621848</v>
      </c>
    </row>
    <row r="2015" spans="1:26" x14ac:dyDescent="0.25">
      <c r="A2015" t="str">
        <f t="shared" si="40"/>
        <v>87. Maatschappelijke dienstverlening met huisvesting</v>
      </c>
      <c r="B2015">
        <v>87</v>
      </c>
      <c r="C2015" s="3" t="s">
        <v>26</v>
      </c>
      <c r="D2015" s="208"/>
      <c r="E2015" s="50">
        <v>1149.4566622061604</v>
      </c>
      <c r="F2015" s="50">
        <v>1392.5237177621993</v>
      </c>
      <c r="G2015" s="50">
        <v>1570.8073325356206</v>
      </c>
      <c r="H2015" s="50">
        <v>1925.2904022662383</v>
      </c>
      <c r="I2015" s="50">
        <v>1974.3835651685449</v>
      </c>
      <c r="J2015" s="50">
        <v>2445.8970256597731</v>
      </c>
      <c r="K2015" s="50">
        <v>2697.0016597510817</v>
      </c>
      <c r="L2015" s="50">
        <v>2930.9014599980815</v>
      </c>
      <c r="M2015" s="50">
        <v>2944.0804377509508</v>
      </c>
      <c r="N2015" s="50">
        <v>3400.5177353100735</v>
      </c>
      <c r="O2015" s="306">
        <v>3199.6613589812459</v>
      </c>
      <c r="P2015" s="50">
        <v>3432.1183830464024</v>
      </c>
      <c r="Q2015" s="50">
        <v>3493.5190921292583</v>
      </c>
      <c r="R2015" s="50">
        <v>3474.1167366011196</v>
      </c>
      <c r="S2015" s="50">
        <v>3452.8532332473983</v>
      </c>
      <c r="T2015" s="50">
        <v>3405.3578411413569</v>
      </c>
      <c r="U2015" s="306">
        <v>3126.300143286182</v>
      </c>
      <c r="V2015" s="50">
        <v>3375.5450448497982</v>
      </c>
      <c r="W2015" s="50">
        <v>3456.1537845089906</v>
      </c>
      <c r="X2015" s="50">
        <v>3456.26514571401</v>
      </c>
      <c r="Y2015" s="50">
        <v>3453.9145372993744</v>
      </c>
      <c r="Z2015" s="50">
        <v>3424.5187785464013</v>
      </c>
    </row>
    <row r="2016" spans="1:26" x14ac:dyDescent="0.25">
      <c r="A2016" t="str">
        <f t="shared" si="40"/>
        <v>87. Maatschappelijke dienstverlening met huisvesting</v>
      </c>
      <c r="B2016">
        <v>87</v>
      </c>
      <c r="C2016" s="3" t="s">
        <v>19</v>
      </c>
      <c r="D2016" s="208"/>
      <c r="E2016" s="50">
        <v>12011.536241517875</v>
      </c>
      <c r="F2016" s="50">
        <v>13099.448338625611</v>
      </c>
      <c r="G2016" s="50">
        <v>13468.414615409269</v>
      </c>
      <c r="H2016" s="50">
        <v>14381.275615441888</v>
      </c>
      <c r="I2016" s="50">
        <v>13897.68497339126</v>
      </c>
      <c r="J2016" s="50">
        <v>15320.951342043987</v>
      </c>
      <c r="K2016" s="50">
        <v>15810.623663734546</v>
      </c>
      <c r="L2016" s="50">
        <v>16175.512456784101</v>
      </c>
      <c r="M2016" s="50">
        <v>15607.342960554763</v>
      </c>
      <c r="N2016" s="50">
        <v>17146.667418904039</v>
      </c>
      <c r="O2016" s="306">
        <v>15806.578493195955</v>
      </c>
      <c r="P2016" s="50">
        <v>16318.651728297724</v>
      </c>
      <c r="Q2016" s="50">
        <v>16808.634360874777</v>
      </c>
      <c r="R2016" s="50">
        <v>17246.971977997571</v>
      </c>
      <c r="S2016" s="50">
        <v>17666.264024802225</v>
      </c>
      <c r="T2016" s="50">
        <v>18050.518935766428</v>
      </c>
      <c r="U2016" s="306">
        <v>15480.64389775306</v>
      </c>
      <c r="V2016" s="50">
        <v>16074.563898622378</v>
      </c>
      <c r="W2016" s="50">
        <v>16652.106177952643</v>
      </c>
      <c r="X2016" s="50">
        <v>17182.899181692112</v>
      </c>
      <c r="Y2016" s="50">
        <v>17699.441405186746</v>
      </c>
      <c r="Z2016" s="50">
        <v>18185.011029728252</v>
      </c>
    </row>
    <row r="2017" spans="1:26" x14ac:dyDescent="0.25">
      <c r="A2017" t="str">
        <f t="shared" si="40"/>
        <v>87. Maatschappelijke dienstverlening met huisvesting</v>
      </c>
      <c r="B2017">
        <v>87</v>
      </c>
      <c r="C2017" s="3" t="s">
        <v>20</v>
      </c>
      <c r="D2017" s="208"/>
      <c r="E2017" s="207">
        <v>9.5696057447927724E-2</v>
      </c>
      <c r="F2017" s="207">
        <v>0.10630399706651329</v>
      </c>
      <c r="G2017" s="207">
        <v>0.11662897062423765</v>
      </c>
      <c r="H2017" s="207">
        <v>0.13387480038272534</v>
      </c>
      <c r="I2017" s="207">
        <v>0.14206564395068191</v>
      </c>
      <c r="J2017" s="207">
        <v>0.15964393927338608</v>
      </c>
      <c r="K2017" s="207">
        <v>0.17058161127048399</v>
      </c>
      <c r="L2017" s="207">
        <v>0.1811937314399486</v>
      </c>
      <c r="M2017" s="207">
        <v>0.18863431432189809</v>
      </c>
      <c r="N2017" s="207">
        <v>0.19831945486742425</v>
      </c>
      <c r="O2017" s="307">
        <v>0.20242593046677124</v>
      </c>
      <c r="P2017" s="207">
        <v>0.21031874692777838</v>
      </c>
      <c r="Q2017" s="207">
        <v>0.20784074524585255</v>
      </c>
      <c r="R2017" s="207">
        <v>0.20143343080937015</v>
      </c>
      <c r="S2017" s="207">
        <v>0.19544897712384626</v>
      </c>
      <c r="T2017" s="207">
        <v>0.18865706040139199</v>
      </c>
      <c r="U2017" s="307">
        <v>0.20194897343643112</v>
      </c>
      <c r="V2017" s="207">
        <v>0.20999294700238114</v>
      </c>
      <c r="W2017" s="207">
        <v>0.20755054931639408</v>
      </c>
      <c r="X2017" s="207">
        <v>0.20114563375874089</v>
      </c>
      <c r="Y2017" s="207">
        <v>0.19514257304680924</v>
      </c>
      <c r="Z2017" s="207">
        <v>0.18831546337520014</v>
      </c>
    </row>
    <row r="2018" spans="1:26" x14ac:dyDescent="0.25">
      <c r="A2018" t="str">
        <f t="shared" si="40"/>
        <v>87. Maatschappelijke dienstverlening met huisvesting</v>
      </c>
      <c r="B2018">
        <v>87</v>
      </c>
      <c r="C2018" s="3" t="s">
        <v>29</v>
      </c>
      <c r="D2018" s="208"/>
      <c r="E2018" s="50">
        <v>12011.536241517875</v>
      </c>
      <c r="F2018" s="50">
        <v>13099.448338625611</v>
      </c>
      <c r="G2018" s="50">
        <v>13468.414615409269</v>
      </c>
      <c r="H2018" s="50">
        <v>14381.275615441888</v>
      </c>
      <c r="I2018" s="50">
        <v>13897.68497339126</v>
      </c>
      <c r="J2018" s="50">
        <v>15320.951342043987</v>
      </c>
      <c r="K2018" s="50">
        <v>15810.623663734546</v>
      </c>
      <c r="L2018" s="50">
        <v>16175.512456784101</v>
      </c>
      <c r="M2018" s="50">
        <v>15607.342960554763</v>
      </c>
      <c r="N2018" s="50">
        <v>16930.169742435264</v>
      </c>
      <c r="O2018" s="306">
        <v>15806.578493195955</v>
      </c>
      <c r="P2018" s="50">
        <v>16318.651728297724</v>
      </c>
      <c r="Q2018" s="50">
        <v>16808.634360874777</v>
      </c>
      <c r="R2018" s="50">
        <v>17246.971977997571</v>
      </c>
      <c r="S2018" s="50">
        <v>17666.264024802225</v>
      </c>
      <c r="T2018" s="50">
        <v>18050.518935766428</v>
      </c>
      <c r="U2018" s="306">
        <v>15480.64389775306</v>
      </c>
      <c r="V2018" s="50">
        <v>16074.563898622378</v>
      </c>
      <c r="W2018" s="50">
        <v>16652.106177952643</v>
      </c>
      <c r="X2018" s="50">
        <v>17182.899181692112</v>
      </c>
      <c r="Y2018" s="50">
        <v>17699.441405186746</v>
      </c>
      <c r="Z2018" s="50">
        <v>18185.011029728252</v>
      </c>
    </row>
    <row r="2019" spans="1:26" x14ac:dyDescent="0.25">
      <c r="A2019" t="str">
        <f t="shared" si="40"/>
        <v>88. Maatschappelijke dienstverlening zonder huisvesting</v>
      </c>
      <c r="B2019">
        <v>88</v>
      </c>
      <c r="C2019" s="3" t="s">
        <v>25</v>
      </c>
      <c r="D2019" s="50">
        <v>105714</v>
      </c>
      <c r="E2019" s="50">
        <v>106870</v>
      </c>
      <c r="F2019" s="50">
        <v>105732</v>
      </c>
      <c r="G2019" s="50">
        <v>108285</v>
      </c>
      <c r="H2019" s="50">
        <v>110925</v>
      </c>
      <c r="I2019" s="50">
        <v>113244</v>
      </c>
      <c r="J2019" s="50">
        <v>112867</v>
      </c>
      <c r="K2019" s="50">
        <v>112688</v>
      </c>
      <c r="L2019" s="50">
        <v>112154</v>
      </c>
      <c r="M2019" s="50">
        <v>110739</v>
      </c>
      <c r="N2019" s="50">
        <v>110991.67749881266</v>
      </c>
      <c r="O2019" s="306">
        <v>111533.72479218115</v>
      </c>
      <c r="P2019" s="50">
        <v>112078.41926842737</v>
      </c>
      <c r="Q2019" s="50">
        <v>112625.7738555325</v>
      </c>
      <c r="R2019" s="50">
        <v>113175.80154461376</v>
      </c>
      <c r="S2019" s="50">
        <v>113728.51539023269</v>
      </c>
      <c r="T2019" s="50">
        <v>114283.92851070517</v>
      </c>
      <c r="U2019" s="306">
        <v>112134.21941963967</v>
      </c>
      <c r="V2019" s="50">
        <v>113288.52260104277</v>
      </c>
      <c r="W2019" s="50">
        <v>114454.70811275944</v>
      </c>
      <c r="X2019" s="50">
        <v>115632.89827081196</v>
      </c>
      <c r="Y2019" s="50">
        <v>116823.21665033675</v>
      </c>
      <c r="Z2019" s="50">
        <v>118025.78809854544</v>
      </c>
    </row>
    <row r="2020" spans="1:26" x14ac:dyDescent="0.25">
      <c r="A2020" t="str">
        <f t="shared" si="40"/>
        <v>88. Maatschappelijke dienstverlening zonder huisvesting</v>
      </c>
      <c r="B2020">
        <v>88</v>
      </c>
      <c r="C2020" s="3" t="s">
        <v>154</v>
      </c>
      <c r="D2020" s="206"/>
      <c r="E2020" s="50">
        <v>1156</v>
      </c>
      <c r="F2020" s="50">
        <v>-1138</v>
      </c>
      <c r="G2020" s="50">
        <v>2553</v>
      </c>
      <c r="H2020" s="50">
        <v>2640</v>
      </c>
      <c r="I2020" s="50">
        <v>2319</v>
      </c>
      <c r="J2020" s="50">
        <v>-377</v>
      </c>
      <c r="K2020" s="50">
        <v>-179</v>
      </c>
      <c r="L2020" s="50">
        <v>-534</v>
      </c>
      <c r="M2020" s="50">
        <v>-1415</v>
      </c>
      <c r="N2020" s="50">
        <v>252.67749881265627</v>
      </c>
      <c r="O2020" s="306">
        <v>542.04729336849414</v>
      </c>
      <c r="P2020" s="50">
        <v>544.69447624622262</v>
      </c>
      <c r="Q2020" s="50">
        <v>547.35458710513194</v>
      </c>
      <c r="R2020" s="50">
        <v>550.0276890812529</v>
      </c>
      <c r="S2020" s="50">
        <v>552.71384561892773</v>
      </c>
      <c r="T2020" s="50">
        <v>555.41312047248357</v>
      </c>
      <c r="U2020" s="306">
        <v>1142.5419208270177</v>
      </c>
      <c r="V2020" s="50">
        <v>1154.3031814030983</v>
      </c>
      <c r="W2020" s="50">
        <v>1166.1855117166706</v>
      </c>
      <c r="X2020" s="50">
        <v>1178.1901580525155</v>
      </c>
      <c r="Y2020" s="50">
        <v>1190.3183795247896</v>
      </c>
      <c r="Z2020" s="50">
        <v>1202.5714482086914</v>
      </c>
    </row>
    <row r="2021" spans="1:26" x14ac:dyDescent="0.25">
      <c r="A2021" t="str">
        <f t="shared" si="40"/>
        <v>88. Maatschappelijke dienstverlening zonder huisvesting</v>
      </c>
      <c r="B2021">
        <v>88</v>
      </c>
      <c r="C2021" s="3" t="s">
        <v>155</v>
      </c>
      <c r="D2021" s="206"/>
      <c r="E2021" s="207">
        <v>1.0109351646896343</v>
      </c>
      <c r="F2021" s="207">
        <v>0.98935154861046126</v>
      </c>
      <c r="G2021" s="207">
        <v>1.0241459539212348</v>
      </c>
      <c r="H2021" s="207">
        <v>1.0243801080482062</v>
      </c>
      <c r="I2021" s="207">
        <v>1.0209060175794455</v>
      </c>
      <c r="J2021" s="207">
        <v>0.99667090530182612</v>
      </c>
      <c r="K2021" s="207">
        <v>0.99841406256921861</v>
      </c>
      <c r="L2021" s="207">
        <v>0.99526125230725548</v>
      </c>
      <c r="M2021" s="207">
        <v>0.98738341922713413</v>
      </c>
      <c r="N2021" s="207">
        <v>1.0022817390333365</v>
      </c>
      <c r="O2021" s="307">
        <v>1.0048836751149588</v>
      </c>
      <c r="P2021" s="207">
        <v>1.0048836751149586</v>
      </c>
      <c r="Q2021" s="207">
        <v>1.0048836751149588</v>
      </c>
      <c r="R2021" s="207">
        <v>1.0048836751149588</v>
      </c>
      <c r="S2021" s="207">
        <v>1.0048836751149586</v>
      </c>
      <c r="T2021" s="207">
        <v>1.0048836751149588</v>
      </c>
      <c r="U2021" s="307">
        <v>1.010293942271836</v>
      </c>
      <c r="V2021" s="207">
        <v>1.0102939422718353</v>
      </c>
      <c r="W2021" s="207">
        <v>1.0102939422718356</v>
      </c>
      <c r="X2021" s="207">
        <v>1.0102939422718353</v>
      </c>
      <c r="Y2021" s="207">
        <v>1.0102939422718358</v>
      </c>
      <c r="Z2021" s="207">
        <v>1.0102939422718353</v>
      </c>
    </row>
    <row r="2022" spans="1:26" x14ac:dyDescent="0.25">
      <c r="A2022" t="str">
        <f t="shared" si="40"/>
        <v>88. Maatschappelijke dienstverlening zonder huisvesting</v>
      </c>
      <c r="B2022">
        <v>88</v>
      </c>
      <c r="C2022" s="3" t="s">
        <v>8</v>
      </c>
      <c r="D2022" s="50">
        <v>367</v>
      </c>
      <c r="E2022" s="50">
        <v>426</v>
      </c>
      <c r="F2022" s="50">
        <v>264</v>
      </c>
      <c r="G2022" s="50">
        <v>298</v>
      </c>
      <c r="H2022" s="50">
        <v>314</v>
      </c>
      <c r="I2022" s="50">
        <v>335</v>
      </c>
      <c r="J2022" s="50">
        <v>337</v>
      </c>
      <c r="K2022" s="50">
        <v>352</v>
      </c>
      <c r="L2022" s="50">
        <v>352</v>
      </c>
      <c r="M2022" s="50">
        <v>422</v>
      </c>
      <c r="N2022" s="50">
        <v>345.36274578963139</v>
      </c>
      <c r="O2022" s="306">
        <v>349.32479440220436</v>
      </c>
      <c r="P2022" s="50">
        <v>368.44208536206071</v>
      </c>
      <c r="Q2022" s="50">
        <v>385.72156917757206</v>
      </c>
      <c r="R2022" s="50">
        <v>399.89381445341672</v>
      </c>
      <c r="S2022" s="50">
        <v>413.36890839186265</v>
      </c>
      <c r="T2022" s="50">
        <v>404.82899754007025</v>
      </c>
      <c r="U2022" s="306">
        <v>351.20554986578702</v>
      </c>
      <c r="V2022" s="50">
        <v>372.42013036200456</v>
      </c>
      <c r="W2022" s="50">
        <v>391.98531651949992</v>
      </c>
      <c r="X2022" s="50">
        <v>408.57568609832947</v>
      </c>
      <c r="Y2022" s="50">
        <v>424.61721561981312</v>
      </c>
      <c r="Z2022" s="50">
        <v>418.08382073018424</v>
      </c>
    </row>
    <row r="2023" spans="1:26" x14ac:dyDescent="0.25">
      <c r="A2023" t="str">
        <f t="shared" si="40"/>
        <v>88. Maatschappelijke dienstverlening zonder huisvesting</v>
      </c>
      <c r="B2023">
        <v>88</v>
      </c>
      <c r="C2023" s="3" t="s">
        <v>9</v>
      </c>
      <c r="D2023" s="50">
        <v>6378</v>
      </c>
      <c r="E2023" s="50">
        <v>6370</v>
      </c>
      <c r="F2023" s="50">
        <v>6121</v>
      </c>
      <c r="G2023" s="50">
        <v>6154</v>
      </c>
      <c r="H2023" s="50">
        <v>6115</v>
      </c>
      <c r="I2023" s="50">
        <v>6269</v>
      </c>
      <c r="J2023" s="50">
        <v>5965</v>
      </c>
      <c r="K2023" s="50">
        <v>6056</v>
      </c>
      <c r="L2023" s="50">
        <v>5927</v>
      </c>
      <c r="M2023" s="50">
        <v>5783</v>
      </c>
      <c r="N2023" s="50">
        <v>6090.2185036303681</v>
      </c>
      <c r="O2023" s="306">
        <v>6160.0863225157109</v>
      </c>
      <c r="P2023" s="50">
        <v>6497.2057152770885</v>
      </c>
      <c r="Q2023" s="50">
        <v>6801.9167281160662</v>
      </c>
      <c r="R2023" s="50">
        <v>7051.8338702200708</v>
      </c>
      <c r="S2023" s="50">
        <v>7289.4572602427743</v>
      </c>
      <c r="T2023" s="50">
        <v>7138.8622012128099</v>
      </c>
      <c r="U2023" s="306">
        <v>6193.2520645210507</v>
      </c>
      <c r="V2023" s="50">
        <v>6567.3556187113445</v>
      </c>
      <c r="W2023" s="50">
        <v>6912.373314499333</v>
      </c>
      <c r="X2023" s="50">
        <v>7204.9323036284004</v>
      </c>
      <c r="Y2023" s="50">
        <v>7487.8129012299205</v>
      </c>
      <c r="Z2023" s="50">
        <v>7372.6012782815114</v>
      </c>
    </row>
    <row r="2024" spans="1:26" x14ac:dyDescent="0.25">
      <c r="A2024" t="str">
        <f t="shared" si="40"/>
        <v>88. Maatschappelijke dienstverlening zonder huisvesting</v>
      </c>
      <c r="B2024">
        <v>88</v>
      </c>
      <c r="C2024" s="3" t="s">
        <v>10</v>
      </c>
      <c r="D2024" s="50">
        <v>11056</v>
      </c>
      <c r="E2024" s="50">
        <v>11140</v>
      </c>
      <c r="F2024" s="50">
        <v>10977</v>
      </c>
      <c r="G2024" s="50">
        <v>11297</v>
      </c>
      <c r="H2024" s="50">
        <v>11625</v>
      </c>
      <c r="I2024" s="50">
        <v>11758</v>
      </c>
      <c r="J2024" s="50">
        <v>11627</v>
      </c>
      <c r="K2024" s="50">
        <v>11668</v>
      </c>
      <c r="L2024" s="50">
        <v>11132</v>
      </c>
      <c r="M2024" s="50">
        <v>10947</v>
      </c>
      <c r="N2024" s="50">
        <v>11279.027290892009</v>
      </c>
      <c r="O2024" s="306">
        <v>11408.421833221342</v>
      </c>
      <c r="P2024" s="50">
        <v>12032.763772509388</v>
      </c>
      <c r="Q2024" s="50">
        <v>12597.085697510516</v>
      </c>
      <c r="R2024" s="50">
        <v>13059.929890140469</v>
      </c>
      <c r="S2024" s="50">
        <v>13500.006169739092</v>
      </c>
      <c r="T2024" s="50">
        <v>13221.105539218208</v>
      </c>
      <c r="U2024" s="306">
        <v>11469.844474950522</v>
      </c>
      <c r="V2024" s="50">
        <v>12162.680732765701</v>
      </c>
      <c r="W2024" s="50">
        <v>12801.650254846674</v>
      </c>
      <c r="X2024" s="50">
        <v>13343.46674642502</v>
      </c>
      <c r="Y2024" s="50">
        <v>13867.358948077466</v>
      </c>
      <c r="Z2024" s="50">
        <v>13653.988107821335</v>
      </c>
    </row>
    <row r="2025" spans="1:26" x14ac:dyDescent="0.25">
      <c r="A2025" t="str">
        <f t="shared" si="40"/>
        <v>88. Maatschappelijke dienstverlening zonder huisvesting</v>
      </c>
      <c r="B2025">
        <v>88</v>
      </c>
      <c r="C2025" s="3" t="s">
        <v>11</v>
      </c>
      <c r="D2025" s="50">
        <v>12696</v>
      </c>
      <c r="E2025" s="50">
        <v>12686</v>
      </c>
      <c r="F2025" s="50">
        <v>12273</v>
      </c>
      <c r="G2025" s="50">
        <v>12476</v>
      </c>
      <c r="H2025" s="50">
        <v>12790</v>
      </c>
      <c r="I2025" s="50">
        <v>13047</v>
      </c>
      <c r="J2025" s="50">
        <v>12815</v>
      </c>
      <c r="K2025" s="50">
        <v>13045</v>
      </c>
      <c r="L2025" s="50">
        <v>13027</v>
      </c>
      <c r="M2025" s="50">
        <v>12910</v>
      </c>
      <c r="N2025" s="50">
        <v>12808.287737366267</v>
      </c>
      <c r="O2025" s="306">
        <v>12763.967473132736</v>
      </c>
      <c r="P2025" s="50">
        <v>12669.904123241631</v>
      </c>
      <c r="Q2025" s="50">
        <v>12648.47799234119</v>
      </c>
      <c r="R2025" s="50">
        <v>12867.619442837033</v>
      </c>
      <c r="S2025" s="50">
        <v>13300.982159111412</v>
      </c>
      <c r="T2025" s="50">
        <v>13789.742505985891</v>
      </c>
      <c r="U2025" s="306">
        <v>12832.688336772435</v>
      </c>
      <c r="V2025" s="50">
        <v>12806.700246023598</v>
      </c>
      <c r="W2025" s="50">
        <v>12853.87711112236</v>
      </c>
      <c r="X2025" s="50">
        <v>13146.981154222802</v>
      </c>
      <c r="Y2025" s="50">
        <v>13662.919234498215</v>
      </c>
      <c r="Z2025" s="50">
        <v>14241.243262761487</v>
      </c>
    </row>
    <row r="2026" spans="1:26" x14ac:dyDescent="0.25">
      <c r="A2026" t="str">
        <f t="shared" si="40"/>
        <v>88. Maatschappelijke dienstverlening zonder huisvesting</v>
      </c>
      <c r="B2026">
        <v>88</v>
      </c>
      <c r="C2026" s="3" t="s">
        <v>12</v>
      </c>
      <c r="D2026" s="50">
        <v>12653</v>
      </c>
      <c r="E2026" s="50">
        <v>12777</v>
      </c>
      <c r="F2026" s="50">
        <v>12812</v>
      </c>
      <c r="G2026" s="50">
        <v>13068</v>
      </c>
      <c r="H2026" s="50">
        <v>13396</v>
      </c>
      <c r="I2026" s="50">
        <v>13681</v>
      </c>
      <c r="J2026" s="50">
        <v>13758</v>
      </c>
      <c r="K2026" s="50">
        <v>13383</v>
      </c>
      <c r="L2026" s="50">
        <v>13333</v>
      </c>
      <c r="M2026" s="50">
        <v>13181</v>
      </c>
      <c r="N2026" s="50">
        <v>13229.685948638922</v>
      </c>
      <c r="O2026" s="306">
        <v>13158.365937414123</v>
      </c>
      <c r="P2026" s="50">
        <v>13296.07703690605</v>
      </c>
      <c r="Q2026" s="50">
        <v>13454.783004736597</v>
      </c>
      <c r="R2026" s="50">
        <v>13443.373733236032</v>
      </c>
      <c r="S2026" s="50">
        <v>13337.459251451495</v>
      </c>
      <c r="T2026" s="50">
        <v>13291.307905514461</v>
      </c>
      <c r="U2026" s="306">
        <v>13229.210231965144</v>
      </c>
      <c r="V2026" s="50">
        <v>13439.633907515868</v>
      </c>
      <c r="W2026" s="50">
        <v>13673.275741509997</v>
      </c>
      <c r="X2026" s="50">
        <v>13735.235325009005</v>
      </c>
      <c r="Y2026" s="50">
        <v>13700.388916104432</v>
      </c>
      <c r="Z2026" s="50">
        <v>13726.489024761056</v>
      </c>
    </row>
    <row r="2027" spans="1:26" x14ac:dyDescent="0.25">
      <c r="A2027" t="str">
        <f t="shared" si="40"/>
        <v>88. Maatschappelijke dienstverlening zonder huisvesting</v>
      </c>
      <c r="B2027">
        <v>88</v>
      </c>
      <c r="C2027" s="3" t="s">
        <v>13</v>
      </c>
      <c r="D2027" s="50">
        <v>13804</v>
      </c>
      <c r="E2027" s="50">
        <v>13291</v>
      </c>
      <c r="F2027" s="50">
        <v>12648</v>
      </c>
      <c r="G2027" s="50">
        <v>12776</v>
      </c>
      <c r="H2027" s="50">
        <v>13013</v>
      </c>
      <c r="I2027" s="50">
        <v>13391</v>
      </c>
      <c r="J2027" s="50">
        <v>13535</v>
      </c>
      <c r="K2027" s="50">
        <v>13739</v>
      </c>
      <c r="L2027" s="50">
        <v>13687</v>
      </c>
      <c r="M2027" s="50">
        <v>13609</v>
      </c>
      <c r="N2027" s="50">
        <v>13662.173586524017</v>
      </c>
      <c r="O2027" s="306">
        <v>13773.242850377397</v>
      </c>
      <c r="P2027" s="50">
        <v>13681.322083209254</v>
      </c>
      <c r="Q2027" s="50">
        <v>13747.098649626852</v>
      </c>
      <c r="R2027" s="50">
        <v>13725.57003700884</v>
      </c>
      <c r="S2027" s="50">
        <v>13776.267434616133</v>
      </c>
      <c r="T2027" s="50">
        <v>13702.000853240954</v>
      </c>
      <c r="U2027" s="306">
        <v>13847.397625982207</v>
      </c>
      <c r="V2027" s="50">
        <v>13829.038419284843</v>
      </c>
      <c r="W2027" s="50">
        <v>13970.338311358555</v>
      </c>
      <c r="X2027" s="50">
        <v>14023.558235394554</v>
      </c>
      <c r="Y2027" s="50">
        <v>14151.13764234856</v>
      </c>
      <c r="Z2027" s="50">
        <v>14150.628791862193</v>
      </c>
    </row>
    <row r="2028" spans="1:26" x14ac:dyDescent="0.25">
      <c r="A2028" t="str">
        <f t="shared" si="40"/>
        <v>88. Maatschappelijke dienstverlening zonder huisvesting</v>
      </c>
      <c r="B2028">
        <v>88</v>
      </c>
      <c r="C2028" s="3" t="s">
        <v>14</v>
      </c>
      <c r="D2028" s="50">
        <v>15998</v>
      </c>
      <c r="E2028" s="50">
        <v>15543</v>
      </c>
      <c r="F2028" s="50">
        <v>14803</v>
      </c>
      <c r="G2028" s="50">
        <v>14700</v>
      </c>
      <c r="H2028" s="50">
        <v>14632</v>
      </c>
      <c r="I2028" s="50">
        <v>14502</v>
      </c>
      <c r="J2028" s="50">
        <v>13938</v>
      </c>
      <c r="K2028" s="50">
        <v>13466</v>
      </c>
      <c r="L2028" s="50">
        <v>13314</v>
      </c>
      <c r="M2028" s="50">
        <v>13226</v>
      </c>
      <c r="N2028" s="50">
        <v>13362.759067988181</v>
      </c>
      <c r="O2028" s="306">
        <v>13637.055236597102</v>
      </c>
      <c r="P2028" s="50">
        <v>13969.23128004755</v>
      </c>
      <c r="Q2028" s="50">
        <v>14068.335983764198</v>
      </c>
      <c r="R2028" s="50">
        <v>14171.252760310545</v>
      </c>
      <c r="S2028" s="50">
        <v>14226.62320154826</v>
      </c>
      <c r="T2028" s="50">
        <v>14342.281266943801</v>
      </c>
      <c r="U2028" s="306">
        <v>13710.476781687517</v>
      </c>
      <c r="V2028" s="50">
        <v>14120.056152814313</v>
      </c>
      <c r="W2028" s="50">
        <v>14296.792230874111</v>
      </c>
      <c r="X2028" s="50">
        <v>14478.916927811586</v>
      </c>
      <c r="Y2028" s="50">
        <v>14613.74817717806</v>
      </c>
      <c r="Z2028" s="50">
        <v>14811.873127930523</v>
      </c>
    </row>
    <row r="2029" spans="1:26" x14ac:dyDescent="0.25">
      <c r="A2029" t="str">
        <f t="shared" si="40"/>
        <v>88. Maatschappelijke dienstverlening zonder huisvesting</v>
      </c>
      <c r="B2029">
        <v>88</v>
      </c>
      <c r="C2029" s="3" t="s">
        <v>15</v>
      </c>
      <c r="D2029" s="50">
        <v>16952</v>
      </c>
      <c r="E2029" s="50">
        <v>17316</v>
      </c>
      <c r="F2029" s="50">
        <v>17145</v>
      </c>
      <c r="G2029" s="50">
        <v>17172</v>
      </c>
      <c r="H2029" s="50">
        <v>17043</v>
      </c>
      <c r="I2029" s="50">
        <v>16404</v>
      </c>
      <c r="J2029" s="50">
        <v>15924</v>
      </c>
      <c r="K2029" s="50">
        <v>15347</v>
      </c>
      <c r="L2029" s="50">
        <v>15108</v>
      </c>
      <c r="M2029" s="50">
        <v>14586</v>
      </c>
      <c r="N2029" s="50">
        <v>14250.515884195131</v>
      </c>
      <c r="O2029" s="306">
        <v>13776.171106419468</v>
      </c>
      <c r="P2029" s="50">
        <v>13339.918744758781</v>
      </c>
      <c r="Q2029" s="50">
        <v>13208.806264009072</v>
      </c>
      <c r="R2029" s="50">
        <v>13374.114144772127</v>
      </c>
      <c r="S2029" s="50">
        <v>13514.50224519007</v>
      </c>
      <c r="T2029" s="50">
        <v>13790.836701865368</v>
      </c>
      <c r="U2029" s="306">
        <v>13850.341647677442</v>
      </c>
      <c r="V2029" s="50">
        <v>13483.948971409189</v>
      </c>
      <c r="W2029" s="50">
        <v>13423.304575064474</v>
      </c>
      <c r="X2029" s="50">
        <v>13664.47208023563</v>
      </c>
      <c r="Y2029" s="50">
        <v>13882.249480651306</v>
      </c>
      <c r="Z2029" s="50">
        <v>14242.373284565016</v>
      </c>
    </row>
    <row r="2030" spans="1:26" x14ac:dyDescent="0.25">
      <c r="A2030" t="str">
        <f t="shared" si="40"/>
        <v>88. Maatschappelijke dienstverlening zonder huisvesting</v>
      </c>
      <c r="B2030">
        <v>88</v>
      </c>
      <c r="C2030" s="3" t="s">
        <v>16</v>
      </c>
      <c r="D2030" s="50">
        <v>12045</v>
      </c>
      <c r="E2030" s="50">
        <v>12961</v>
      </c>
      <c r="F2030" s="50">
        <v>13745</v>
      </c>
      <c r="G2030" s="50">
        <v>14650</v>
      </c>
      <c r="H2030" s="50">
        <v>15587</v>
      </c>
      <c r="I2030" s="50">
        <v>16562</v>
      </c>
      <c r="J2030" s="50">
        <v>16961</v>
      </c>
      <c r="K2030" s="50">
        <v>17022</v>
      </c>
      <c r="L2030" s="50">
        <v>16989</v>
      </c>
      <c r="M2030" s="50">
        <v>16359</v>
      </c>
      <c r="N2030" s="50">
        <v>15654.158086036387</v>
      </c>
      <c r="O2030" s="306">
        <v>15132.156462273215</v>
      </c>
      <c r="P2030" s="50">
        <v>14709.659484231988</v>
      </c>
      <c r="Q2030" s="50">
        <v>14417.640806230269</v>
      </c>
      <c r="R2030" s="50">
        <v>14018.920848673428</v>
      </c>
      <c r="S2030" s="50">
        <v>13689.305940980121</v>
      </c>
      <c r="T2030" s="50">
        <v>13232.460975258349</v>
      </c>
      <c r="U2030" s="306">
        <v>15213.627592860737</v>
      </c>
      <c r="V2030" s="50">
        <v>14868.478711695174</v>
      </c>
      <c r="W2030" s="50">
        <v>14651.769427736846</v>
      </c>
      <c r="X2030" s="50">
        <v>14323.27782297353</v>
      </c>
      <c r="Y2030" s="50">
        <v>14061.809813031365</v>
      </c>
      <c r="Z2030" s="50">
        <v>13665.715341084204</v>
      </c>
    </row>
    <row r="2031" spans="1:26" x14ac:dyDescent="0.25">
      <c r="A2031" t="str">
        <f t="shared" si="40"/>
        <v>88. Maatschappelijke dienstverlening zonder huisvesting</v>
      </c>
      <c r="B2031">
        <v>88</v>
      </c>
      <c r="C2031" s="3" t="s">
        <v>17</v>
      </c>
      <c r="D2031" s="50">
        <v>3416</v>
      </c>
      <c r="E2031" s="50">
        <v>4013</v>
      </c>
      <c r="F2031" s="50">
        <v>4551</v>
      </c>
      <c r="G2031" s="50">
        <v>5320</v>
      </c>
      <c r="H2031" s="50">
        <v>5984</v>
      </c>
      <c r="I2031" s="50">
        <v>6819</v>
      </c>
      <c r="J2031" s="50">
        <v>7506</v>
      </c>
      <c r="K2031" s="50">
        <v>8101</v>
      </c>
      <c r="L2031" s="50">
        <v>8700</v>
      </c>
      <c r="M2031" s="50">
        <v>9079</v>
      </c>
      <c r="N2031" s="50">
        <v>9577.9255401479168</v>
      </c>
      <c r="O2031" s="306">
        <v>9829.7921131422918</v>
      </c>
      <c r="P2031" s="50">
        <v>9834.0702879686287</v>
      </c>
      <c r="Q2031" s="50">
        <v>9568.8073857210147</v>
      </c>
      <c r="R2031" s="50">
        <v>9150.9131820837229</v>
      </c>
      <c r="S2031" s="50">
        <v>8768.0435067223134</v>
      </c>
      <c r="T2031" s="50">
        <v>8524.9207461110982</v>
      </c>
      <c r="U2031" s="306">
        <v>9882.7154541673899</v>
      </c>
      <c r="V2031" s="50">
        <v>9940.2480990612657</v>
      </c>
      <c r="W2031" s="50">
        <v>9724.1956155146672</v>
      </c>
      <c r="X2031" s="50">
        <v>9349.5835560908254</v>
      </c>
      <c r="Y2031" s="50">
        <v>9006.6334082592766</v>
      </c>
      <c r="Z2031" s="50">
        <v>8804.0418512840461</v>
      </c>
    </row>
    <row r="2032" spans="1:26" x14ac:dyDescent="0.25">
      <c r="A2032" t="str">
        <f t="shared" si="40"/>
        <v>88. Maatschappelijke dienstverlening zonder huisvesting</v>
      </c>
      <c r="B2032">
        <v>88</v>
      </c>
      <c r="C2032" s="3" t="s">
        <v>156</v>
      </c>
      <c r="D2032" s="50">
        <v>349</v>
      </c>
      <c r="E2032" s="50">
        <v>347</v>
      </c>
      <c r="F2032" s="50">
        <v>393</v>
      </c>
      <c r="G2032" s="50">
        <v>374</v>
      </c>
      <c r="H2032" s="50">
        <v>426</v>
      </c>
      <c r="I2032" s="50">
        <v>476</v>
      </c>
      <c r="J2032" s="50">
        <v>501</v>
      </c>
      <c r="K2032" s="50">
        <v>509</v>
      </c>
      <c r="L2032" s="50">
        <v>585</v>
      </c>
      <c r="M2032" s="50">
        <v>637</v>
      </c>
      <c r="N2032" s="50">
        <v>731.56310760380029</v>
      </c>
      <c r="O2032" s="306">
        <v>1545.1406626855583</v>
      </c>
      <c r="P2032" s="50">
        <v>1679.8246549149594</v>
      </c>
      <c r="Q2032" s="50">
        <v>1727.0997742991767</v>
      </c>
      <c r="R2032" s="50">
        <v>1912.3798208780463</v>
      </c>
      <c r="S2032" s="50">
        <v>1912.4993122391913</v>
      </c>
      <c r="T2032" s="50">
        <v>2845.5808178141638</v>
      </c>
      <c r="U2032" s="306">
        <v>1553.4596591894331</v>
      </c>
      <c r="V2032" s="50">
        <v>1697.9616113994505</v>
      </c>
      <c r="W2032" s="50">
        <v>1755.1462137129158</v>
      </c>
      <c r="X2032" s="50">
        <v>1953.8984329222892</v>
      </c>
      <c r="Y2032" s="50">
        <v>1964.5409133383221</v>
      </c>
      <c r="Z2032" s="50">
        <v>2938.7502074638628</v>
      </c>
    </row>
    <row r="2033" spans="1:26" x14ac:dyDescent="0.25">
      <c r="A2033" t="str">
        <f t="shared" si="40"/>
        <v>88. Maatschappelijke dienstverlening zonder huisvesting</v>
      </c>
      <c r="B2033">
        <v>88</v>
      </c>
      <c r="C2033" s="3" t="s">
        <v>6</v>
      </c>
      <c r="D2033" s="50">
        <v>15810</v>
      </c>
      <c r="E2033" s="50">
        <v>17321</v>
      </c>
      <c r="F2033" s="50">
        <v>18689</v>
      </c>
      <c r="G2033" s="50">
        <v>20344</v>
      </c>
      <c r="H2033" s="50">
        <v>21997</v>
      </c>
      <c r="I2033" s="50">
        <v>23857</v>
      </c>
      <c r="J2033" s="50">
        <v>24968</v>
      </c>
      <c r="K2033" s="50">
        <v>25632</v>
      </c>
      <c r="L2033" s="50">
        <v>26274</v>
      </c>
      <c r="M2033" s="50">
        <v>26075</v>
      </c>
      <c r="N2033" s="50">
        <v>25963.646733788104</v>
      </c>
      <c r="O2033" s="306">
        <v>26507.089238101064</v>
      </c>
      <c r="P2033" s="50">
        <v>26223.554427115578</v>
      </c>
      <c r="Q2033" s="50">
        <v>25713.547966250459</v>
      </c>
      <c r="R2033" s="50">
        <v>25082.213851635195</v>
      </c>
      <c r="S2033" s="50">
        <v>24369.848759941626</v>
      </c>
      <c r="T2033" s="50">
        <v>24602.962539183613</v>
      </c>
      <c r="U2033" s="306">
        <v>26649.802706217561</v>
      </c>
      <c r="V2033" s="50">
        <v>26506.688422155887</v>
      </c>
      <c r="W2033" s="50">
        <v>26131.111256964428</v>
      </c>
      <c r="X2033" s="50">
        <v>25626.759811986645</v>
      </c>
      <c r="Y2033" s="50">
        <v>25032.984134628961</v>
      </c>
      <c r="Z2033" s="50">
        <v>25408.50739983211</v>
      </c>
    </row>
    <row r="2034" spans="1:26" x14ac:dyDescent="0.25">
      <c r="A2034" t="str">
        <f t="shared" si="40"/>
        <v>88. Maatschappelijke dienstverlening zonder huisvesting</v>
      </c>
      <c r="B2034">
        <v>88</v>
      </c>
      <c r="C2034" s="3" t="s">
        <v>157</v>
      </c>
      <c r="D2034" s="207">
        <v>1.0067373884220459</v>
      </c>
      <c r="E2034" s="206"/>
      <c r="F2034" s="206"/>
      <c r="G2034" s="206"/>
      <c r="H2034" s="206"/>
      <c r="I2034" s="206"/>
      <c r="J2034" s="206"/>
      <c r="K2034" s="206"/>
      <c r="L2034" s="206"/>
      <c r="M2034" s="206"/>
      <c r="N2034" s="206"/>
      <c r="O2034" s="308"/>
      <c r="P2034" s="206"/>
      <c r="Q2034" s="206"/>
      <c r="R2034" s="206"/>
      <c r="S2034" s="206"/>
      <c r="T2034" s="206"/>
      <c r="U2034" s="308"/>
      <c r="V2034" s="206"/>
      <c r="W2034" s="206"/>
      <c r="X2034" s="206"/>
      <c r="Y2034" s="206"/>
      <c r="Z2034" s="206"/>
    </row>
    <row r="2035" spans="1:26" x14ac:dyDescent="0.25">
      <c r="A2035" t="str">
        <f t="shared" si="40"/>
        <v>88. Maatschappelijke dienstverlening zonder huisvesting</v>
      </c>
      <c r="B2035">
        <v>88</v>
      </c>
      <c r="C2035" s="3" t="s">
        <v>158</v>
      </c>
      <c r="D2035" s="206"/>
      <c r="E2035" s="207">
        <v>-2.0988881337942189E-3</v>
      </c>
      <c r="F2035" s="207">
        <v>8.6929199057922957E-3</v>
      </c>
      <c r="G2035" s="207">
        <v>-8.7042827495944497E-3</v>
      </c>
      <c r="H2035" s="207">
        <v>-8.8213598130801874E-3</v>
      </c>
      <c r="I2035" s="207">
        <v>-7.0843145786998463E-3</v>
      </c>
      <c r="J2035" s="207">
        <v>5.033241560109869E-3</v>
      </c>
      <c r="K2035" s="207">
        <v>4.1616629264136229E-3</v>
      </c>
      <c r="L2035" s="207">
        <v>5.7380680573951848E-3</v>
      </c>
      <c r="M2035" s="207">
        <v>9.6769845974558621E-3</v>
      </c>
      <c r="N2035" s="207">
        <v>2.2278246943546742E-3</v>
      </c>
      <c r="O2035" s="307">
        <v>9.2685665354352853E-4</v>
      </c>
      <c r="P2035" s="207">
        <v>9.2685665354363955E-4</v>
      </c>
      <c r="Q2035" s="207">
        <v>9.2685665354352853E-4</v>
      </c>
      <c r="R2035" s="207">
        <v>9.2685665354352853E-4</v>
      </c>
      <c r="S2035" s="207">
        <v>9.2685665354363955E-4</v>
      </c>
      <c r="T2035" s="207">
        <v>9.2685665354352853E-4</v>
      </c>
      <c r="U2035" s="307">
        <v>-1.7782769248950725E-3</v>
      </c>
      <c r="V2035" s="207">
        <v>-1.7782769248947394E-3</v>
      </c>
      <c r="W2035" s="207">
        <v>-1.7782769248948505E-3</v>
      </c>
      <c r="X2035" s="207">
        <v>-1.7782769248947394E-3</v>
      </c>
      <c r="Y2035" s="207">
        <v>-1.7782769248949615E-3</v>
      </c>
      <c r="Z2035" s="207">
        <v>-1.7782769248947394E-3</v>
      </c>
    </row>
    <row r="2036" spans="1:26" x14ac:dyDescent="0.25">
      <c r="A2036" t="str">
        <f t="shared" si="40"/>
        <v>88. Maatschappelijke dienstverlening zonder huisvesting</v>
      </c>
      <c r="B2036">
        <v>88</v>
      </c>
      <c r="C2036" s="3" t="s">
        <v>159</v>
      </c>
      <c r="D2036" s="208"/>
      <c r="E2036" s="50">
        <v>194.74996842041304</v>
      </c>
      <c r="F2036" s="50">
        <v>230.65585667471657</v>
      </c>
      <c r="G2036" s="50">
        <v>138.34879615654876</v>
      </c>
      <c r="H2036" s="50">
        <v>156.13155518148855</v>
      </c>
      <c r="I2036" s="50">
        <v>165.05988967670751</v>
      </c>
      <c r="J2036" s="50">
        <v>180.15830819088666</v>
      </c>
      <c r="K2036" s="50">
        <v>180.94015818053035</v>
      </c>
      <c r="L2036" s="50">
        <v>189.54876902612534</v>
      </c>
      <c r="M2036" s="50">
        <v>190.93526764822673</v>
      </c>
      <c r="N2036" s="50">
        <v>225.76180380370855</v>
      </c>
      <c r="O2036" s="306">
        <v>184.31305537554618</v>
      </c>
      <c r="P2036" s="50">
        <v>186.42751993268925</v>
      </c>
      <c r="Q2036" s="50">
        <v>196.63002831053467</v>
      </c>
      <c r="R2036" s="50">
        <v>205.85173648889494</v>
      </c>
      <c r="S2036" s="50">
        <v>213.41517481618257</v>
      </c>
      <c r="T2036" s="50">
        <v>220.60655768983014</v>
      </c>
      <c r="U2036" s="306">
        <v>183.3788030151689</v>
      </c>
      <c r="V2036" s="50">
        <v>186.48118284854635</v>
      </c>
      <c r="W2036" s="50">
        <v>197.74558361351762</v>
      </c>
      <c r="X2036" s="50">
        <v>208.13419808357952</v>
      </c>
      <c r="Y2036" s="50">
        <v>216.94326087924699</v>
      </c>
      <c r="Z2036" s="50">
        <v>225.46090361299466</v>
      </c>
    </row>
    <row r="2037" spans="1:26" x14ac:dyDescent="0.25">
      <c r="A2037" t="str">
        <f t="shared" si="40"/>
        <v>88. Maatschappelijke dienstverlening zonder huisvesting</v>
      </c>
      <c r="B2037">
        <v>88</v>
      </c>
      <c r="C2037" s="3" t="s">
        <v>160</v>
      </c>
      <c r="D2037" s="208"/>
      <c r="E2037" s="50">
        <v>1796.0961025705719</v>
      </c>
      <c r="F2037" s="50">
        <v>1862.5870554333237</v>
      </c>
      <c r="G2037" s="50">
        <v>1683.2912149023234</v>
      </c>
      <c r="H2037" s="50">
        <v>1691.645810072645</v>
      </c>
      <c r="I2037" s="50">
        <v>1691.547304372978</v>
      </c>
      <c r="J2037" s="50">
        <v>1810.1121468608865</v>
      </c>
      <c r="K2037" s="50">
        <v>1717.136167606197</v>
      </c>
      <c r="L2037" s="50">
        <v>1752.8789192004883</v>
      </c>
      <c r="M2037" s="50">
        <v>1738.8864725504584</v>
      </c>
      <c r="N2037" s="50">
        <v>1653.5606968680663</v>
      </c>
      <c r="O2037" s="306">
        <v>1733.4819652626479</v>
      </c>
      <c r="P2037" s="50">
        <v>1753.3687072437092</v>
      </c>
      <c r="Q2037" s="50">
        <v>1849.3242771701059</v>
      </c>
      <c r="R2037" s="50">
        <v>1936.0553271412059</v>
      </c>
      <c r="S2037" s="50">
        <v>2007.1901901003976</v>
      </c>
      <c r="T2037" s="50">
        <v>2074.8258358302478</v>
      </c>
      <c r="U2037" s="306">
        <v>1717.0071106884493</v>
      </c>
      <c r="V2037" s="50">
        <v>1746.0552239184442</v>
      </c>
      <c r="W2037" s="50">
        <v>1851.5257357392691</v>
      </c>
      <c r="X2037" s="50">
        <v>1948.7961106245377</v>
      </c>
      <c r="Y2037" s="50">
        <v>2031.2768729044112</v>
      </c>
      <c r="Z2037" s="50">
        <v>2111.0290192794696</v>
      </c>
    </row>
    <row r="2038" spans="1:26" x14ac:dyDescent="0.25">
      <c r="A2038" t="str">
        <f t="shared" si="40"/>
        <v>88. Maatschappelijke dienstverlening zonder huisvesting</v>
      </c>
      <c r="B2038">
        <v>88</v>
      </c>
      <c r="C2038" s="3" t="s">
        <v>161</v>
      </c>
      <c r="D2038" s="208"/>
      <c r="E2038" s="50">
        <v>2131.1146003830972</v>
      </c>
      <c r="F2038" s="50">
        <v>2267.5268783435281</v>
      </c>
      <c r="G2038" s="50">
        <v>2043.3794292145585</v>
      </c>
      <c r="H2038" s="50">
        <v>2101.6251267777325</v>
      </c>
      <c r="I2038" s="50">
        <v>2182.8374014286869</v>
      </c>
      <c r="J2038" s="50">
        <v>2350.2891640907483</v>
      </c>
      <c r="K2038" s="50">
        <v>2313.9699237991667</v>
      </c>
      <c r="L2038" s="50">
        <v>2340.5231132749391</v>
      </c>
      <c r="M2038" s="50">
        <v>2276.8531009411499</v>
      </c>
      <c r="N2038" s="50">
        <v>2157.468679670716</v>
      </c>
      <c r="O2038" s="306">
        <v>2208.2319929212522</v>
      </c>
      <c r="P2038" s="50">
        <v>2233.5651320929064</v>
      </c>
      <c r="Q2038" s="50">
        <v>2355.8001271240528</v>
      </c>
      <c r="R2038" s="50">
        <v>2466.2842758857714</v>
      </c>
      <c r="S2038" s="50">
        <v>2556.9008980060689</v>
      </c>
      <c r="T2038" s="50">
        <v>2643.0599696061668</v>
      </c>
      <c r="U2038" s="306">
        <v>2177.720717464535</v>
      </c>
      <c r="V2038" s="50">
        <v>2214.5631263226173</v>
      </c>
      <c r="W2038" s="50">
        <v>2348.3338703364279</v>
      </c>
      <c r="X2038" s="50">
        <v>2471.7041867809871</v>
      </c>
      <c r="Y2038" s="50">
        <v>2576.3164878547586</v>
      </c>
      <c r="Z2038" s="50">
        <v>2677.4680208577834</v>
      </c>
    </row>
    <row r="2039" spans="1:26" x14ac:dyDescent="0.25">
      <c r="A2039" t="str">
        <f t="shared" si="40"/>
        <v>88. Maatschappelijke dienstverlening zonder huisvesting</v>
      </c>
      <c r="B2039">
        <v>88</v>
      </c>
      <c r="C2039" s="3" t="s">
        <v>162</v>
      </c>
      <c r="D2039" s="208"/>
      <c r="E2039" s="50">
        <v>1842.3643586969031</v>
      </c>
      <c r="F2039" s="50">
        <v>1977.8180978384705</v>
      </c>
      <c r="G2039" s="50">
        <v>1699.9132280402625</v>
      </c>
      <c r="H2039" s="50">
        <v>1726.5697737563362</v>
      </c>
      <c r="I2039" s="50">
        <v>1792.2414483636544</v>
      </c>
      <c r="J2039" s="50">
        <v>1986.3521862800792</v>
      </c>
      <c r="K2039" s="50">
        <v>1939.8618585521283</v>
      </c>
      <c r="L2039" s="50">
        <v>1995.2421561480528</v>
      </c>
      <c r="M2039" s="50">
        <v>2043.8013089364531</v>
      </c>
      <c r="N2039" s="50">
        <v>1929.2765669889241</v>
      </c>
      <c r="O2039" s="306">
        <v>1897.4134648700947</v>
      </c>
      <c r="P2039" s="50">
        <v>1890.8478826589803</v>
      </c>
      <c r="Q2039" s="50">
        <v>1876.9133841300704</v>
      </c>
      <c r="R2039" s="50">
        <v>1873.7393276047812</v>
      </c>
      <c r="S2039" s="50">
        <v>1906.2028346252359</v>
      </c>
      <c r="T2039" s="50">
        <v>1970.4009749147317</v>
      </c>
      <c r="U2039" s="306">
        <v>1862.7653356294418</v>
      </c>
      <c r="V2039" s="50">
        <v>1866.3140215798553</v>
      </c>
      <c r="W2039" s="50">
        <v>1862.5344598165045</v>
      </c>
      <c r="X2039" s="50">
        <v>1869.3955977571586</v>
      </c>
      <c r="Y2039" s="50">
        <v>1912.0230013895332</v>
      </c>
      <c r="Z2039" s="50">
        <v>1987.058134185972</v>
      </c>
    </row>
    <row r="2040" spans="1:26" x14ac:dyDescent="0.25">
      <c r="A2040" t="str">
        <f t="shared" si="40"/>
        <v>88. Maatschappelijke dienstverlening zonder huisvesting</v>
      </c>
      <c r="B2040">
        <v>88</v>
      </c>
      <c r="C2040" s="3" t="s">
        <v>163</v>
      </c>
      <c r="D2040" s="208"/>
      <c r="E2040" s="50">
        <v>1452.9681195846613</v>
      </c>
      <c r="F2040" s="50">
        <v>1605.0942073775318</v>
      </c>
      <c r="G2040" s="50">
        <v>1386.5980769839703</v>
      </c>
      <c r="H2040" s="50">
        <v>1412.7741010950399</v>
      </c>
      <c r="I2040" s="50">
        <v>1471.5034538481241</v>
      </c>
      <c r="J2040" s="50">
        <v>1668.5899863484467</v>
      </c>
      <c r="K2040" s="50">
        <v>1665.9900383333932</v>
      </c>
      <c r="L2040" s="50">
        <v>1641.6773964194454</v>
      </c>
      <c r="M2040" s="50">
        <v>1688.0615274872753</v>
      </c>
      <c r="N2040" s="50">
        <v>1570.6297682815807</v>
      </c>
      <c r="O2040" s="306">
        <v>1559.2197201184781</v>
      </c>
      <c r="P2040" s="50">
        <v>1550.81411106831</v>
      </c>
      <c r="Q2040" s="50">
        <v>1567.0444178828934</v>
      </c>
      <c r="R2040" s="50">
        <v>1585.7491305799726</v>
      </c>
      <c r="S2040" s="50">
        <v>1584.4044606320306</v>
      </c>
      <c r="T2040" s="50">
        <v>1571.9216285160053</v>
      </c>
      <c r="U2040" s="306">
        <v>1523.4316524266176</v>
      </c>
      <c r="V2040" s="50">
        <v>1523.3768724536708</v>
      </c>
      <c r="W2040" s="50">
        <v>1547.607688589324</v>
      </c>
      <c r="X2040" s="50">
        <v>1574.5121341384868</v>
      </c>
      <c r="Y2040" s="50">
        <v>1581.646936207105</v>
      </c>
      <c r="Z2040" s="50">
        <v>1577.6342844703456</v>
      </c>
    </row>
    <row r="2041" spans="1:26" x14ac:dyDescent="0.25">
      <c r="A2041" t="str">
        <f t="shared" si="40"/>
        <v>88. Maatschappelijke dienstverlening zonder huisvesting</v>
      </c>
      <c r="B2041">
        <v>88</v>
      </c>
      <c r="C2041" s="3" t="s">
        <v>164</v>
      </c>
      <c r="D2041" s="208"/>
      <c r="E2041" s="50">
        <v>1251.4979260158489</v>
      </c>
      <c r="F2041" s="50">
        <v>1348.4222526359356</v>
      </c>
      <c r="G2041" s="50">
        <v>1063.1476498793975</v>
      </c>
      <c r="H2041" s="50">
        <v>1072.411115819827</v>
      </c>
      <c r="I2041" s="50">
        <v>1114.908948138702</v>
      </c>
      <c r="J2041" s="50">
        <v>1309.5608783803184</v>
      </c>
      <c r="K2041" s="50">
        <v>1311.8464128903011</v>
      </c>
      <c r="L2041" s="50">
        <v>1353.2768386427526</v>
      </c>
      <c r="M2041" s="50">
        <v>1402.0668448175431</v>
      </c>
      <c r="N2041" s="50">
        <v>1292.7010754425846</v>
      </c>
      <c r="O2041" s="306">
        <v>1279.9779135385788</v>
      </c>
      <c r="P2041" s="50">
        <v>1290.3837397934558</v>
      </c>
      <c r="Q2041" s="50">
        <v>1281.7718925624397</v>
      </c>
      <c r="R2041" s="50">
        <v>1287.9343491956929</v>
      </c>
      <c r="S2041" s="50">
        <v>1285.9173825332766</v>
      </c>
      <c r="T2041" s="50">
        <v>1290.667106199151</v>
      </c>
      <c r="U2041" s="306">
        <v>1243.0199090152159</v>
      </c>
      <c r="V2041" s="50">
        <v>1259.8720714633575</v>
      </c>
      <c r="W2041" s="50">
        <v>1258.2017033265422</v>
      </c>
      <c r="X2041" s="50">
        <v>1271.0575331750658</v>
      </c>
      <c r="Y2041" s="50">
        <v>1275.8996195908198</v>
      </c>
      <c r="Z2041" s="50">
        <v>1287.5071241961375</v>
      </c>
    </row>
    <row r="2042" spans="1:26" x14ac:dyDescent="0.25">
      <c r="A2042" t="str">
        <f t="shared" si="40"/>
        <v>88. Maatschappelijke dienstverlening zonder huisvesting</v>
      </c>
      <c r="B2042">
        <v>88</v>
      </c>
      <c r="C2042" s="3" t="s">
        <v>165</v>
      </c>
      <c r="D2042" s="208"/>
      <c r="E2042" s="50">
        <v>1124.6461511971502</v>
      </c>
      <c r="F2042" s="50">
        <v>1260.3971003663758</v>
      </c>
      <c r="G2042" s="50">
        <v>942.85898434312764</v>
      </c>
      <c r="H2042" s="50">
        <v>934.5774924551456</v>
      </c>
      <c r="I2042" s="50">
        <v>955.67072271324162</v>
      </c>
      <c r="J2042" s="50">
        <v>1122.9087349360784</v>
      </c>
      <c r="K2042" s="50">
        <v>1067.0894178709436</v>
      </c>
      <c r="L2042" s="50">
        <v>1052.1811001528683</v>
      </c>
      <c r="M2042" s="50">
        <v>1092.7471435055375</v>
      </c>
      <c r="N2042" s="50">
        <v>987.00195070429641</v>
      </c>
      <c r="O2042" s="306">
        <v>979.82319465565604</v>
      </c>
      <c r="P2042" s="50">
        <v>999.93593835183356</v>
      </c>
      <c r="Q2042" s="50">
        <v>1024.2927190455287</v>
      </c>
      <c r="R2042" s="50">
        <v>1031.5595631835536</v>
      </c>
      <c r="S2042" s="50">
        <v>1039.1059272440189</v>
      </c>
      <c r="T2042" s="50">
        <v>1043.1659602317407</v>
      </c>
      <c r="U2042" s="306">
        <v>943.67514640025627</v>
      </c>
      <c r="V2042" s="50">
        <v>968.23089590615871</v>
      </c>
      <c r="W2042" s="50">
        <v>997.1553022390176</v>
      </c>
      <c r="X2042" s="50">
        <v>1009.6363657296293</v>
      </c>
      <c r="Y2042" s="50">
        <v>1022.497972316345</v>
      </c>
      <c r="Z2042" s="50">
        <v>1032.0197258956705</v>
      </c>
    </row>
    <row r="2043" spans="1:26" x14ac:dyDescent="0.25">
      <c r="A2043" t="str">
        <f t="shared" si="40"/>
        <v>88. Maatschappelijke dienstverlening zonder huisvesting</v>
      </c>
      <c r="B2043">
        <v>88</v>
      </c>
      <c r="C2043" s="3" t="s">
        <v>166</v>
      </c>
      <c r="D2043" s="206"/>
      <c r="E2043" s="50">
        <v>927.98779340419389</v>
      </c>
      <c r="F2043" s="50">
        <v>1134.7848596809542</v>
      </c>
      <c r="G2043" s="50">
        <v>825.30352476248868</v>
      </c>
      <c r="H2043" s="50">
        <v>824.59276801848875</v>
      </c>
      <c r="I2043" s="50">
        <v>848.00270006948733</v>
      </c>
      <c r="J2043" s="50">
        <v>1014.9845873417944</v>
      </c>
      <c r="K2043" s="50">
        <v>971.40594701811915</v>
      </c>
      <c r="L2043" s="50">
        <v>960.40051662926567</v>
      </c>
      <c r="M2043" s="50">
        <v>1004.9532773161379</v>
      </c>
      <c r="N2043" s="50">
        <v>861.57745800425209</v>
      </c>
      <c r="O2043" s="306">
        <v>823.22134948651478</v>
      </c>
      <c r="P2043" s="50">
        <v>795.81948198532325</v>
      </c>
      <c r="Q2043" s="50">
        <v>770.61813062362864</v>
      </c>
      <c r="R2043" s="50">
        <v>763.0440473964378</v>
      </c>
      <c r="S2043" s="50">
        <v>772.59352460753769</v>
      </c>
      <c r="T2043" s="50">
        <v>780.70344023564928</v>
      </c>
      <c r="U2043" s="306">
        <v>784.67180045810596</v>
      </c>
      <c r="V2043" s="50">
        <v>762.63712878608089</v>
      </c>
      <c r="W2043" s="50">
        <v>742.46256084072297</v>
      </c>
      <c r="X2043" s="50">
        <v>739.12331698076855</v>
      </c>
      <c r="Y2043" s="50">
        <v>752.40264960510365</v>
      </c>
      <c r="Z2043" s="50">
        <v>764.39406004048453</v>
      </c>
    </row>
    <row r="2044" spans="1:26" x14ac:dyDescent="0.25">
      <c r="A2044" t="str">
        <f t="shared" si="40"/>
        <v>88. Maatschappelijke dienstverlening zonder huisvesting</v>
      </c>
      <c r="B2044">
        <v>88</v>
      </c>
      <c r="C2044" s="3" t="s">
        <v>167</v>
      </c>
      <c r="D2044" s="206"/>
      <c r="E2044" s="50">
        <v>794.16285655549768</v>
      </c>
      <c r="F2044" s="50">
        <v>994.4300987886113</v>
      </c>
      <c r="G2044" s="50">
        <v>815.45778943300013</v>
      </c>
      <c r="H2044" s="50">
        <v>867.43408367496863</v>
      </c>
      <c r="I2044" s="50">
        <v>949.98966278785883</v>
      </c>
      <c r="J2044" s="50">
        <v>1210.1045013779158</v>
      </c>
      <c r="K2044" s="50">
        <v>1224.4746386648374</v>
      </c>
      <c r="L2044" s="50">
        <v>1255.7120127685912</v>
      </c>
      <c r="M2044" s="50">
        <v>1320.1958576652758</v>
      </c>
      <c r="N2044" s="50">
        <v>1149.3784677078991</v>
      </c>
      <c r="O2044" s="306">
        <v>1079.4909253840706</v>
      </c>
      <c r="P2044" s="50">
        <v>1043.4943541988907</v>
      </c>
      <c r="Q2044" s="50">
        <v>1014.359497422112</v>
      </c>
      <c r="R2044" s="50">
        <v>994.22225904666095</v>
      </c>
      <c r="S2044" s="50">
        <v>966.72703550372</v>
      </c>
      <c r="T2044" s="50">
        <v>943.99720872091473</v>
      </c>
      <c r="U2044" s="306">
        <v>1037.1443367033473</v>
      </c>
      <c r="V2044" s="50">
        <v>1007.9576053805221</v>
      </c>
      <c r="W2044" s="50">
        <v>985.09024927916141</v>
      </c>
      <c r="X2044" s="50">
        <v>970.73247894535609</v>
      </c>
      <c r="Y2044" s="50">
        <v>948.96872738091906</v>
      </c>
      <c r="Z2044" s="50">
        <v>931.64553029487081</v>
      </c>
    </row>
    <row r="2045" spans="1:26" x14ac:dyDescent="0.25">
      <c r="A2045" t="str">
        <f t="shared" si="40"/>
        <v>88. Maatschappelijke dienstverlening zonder huisvesting</v>
      </c>
      <c r="B2045">
        <v>88</v>
      </c>
      <c r="C2045" s="3" t="s">
        <v>168</v>
      </c>
      <c r="D2045" s="206"/>
      <c r="E2045" s="50">
        <v>655.18690841664227</v>
      </c>
      <c r="F2045" s="50">
        <v>812.99870349540913</v>
      </c>
      <c r="G2045" s="50">
        <v>842.81812902273759</v>
      </c>
      <c r="H2045" s="50">
        <v>984.60950475769073</v>
      </c>
      <c r="I2045" s="50">
        <v>1117.8950945603556</v>
      </c>
      <c r="J2045" s="50">
        <v>1356.5144164146652</v>
      </c>
      <c r="K2045" s="50">
        <v>1486.6383398689613</v>
      </c>
      <c r="L2045" s="50">
        <v>1617.2544962392572</v>
      </c>
      <c r="M2045" s="50">
        <v>1771.1052752047294</v>
      </c>
      <c r="N2045" s="50">
        <v>1780.6293983413234</v>
      </c>
      <c r="O2045" s="306">
        <v>1866.021173175415</v>
      </c>
      <c r="P2045" s="50">
        <v>1915.0911263769292</v>
      </c>
      <c r="Q2045" s="50">
        <v>1915.9246226047937</v>
      </c>
      <c r="R2045" s="50">
        <v>1864.2447269972147</v>
      </c>
      <c r="S2045" s="50">
        <v>1782.8284089369249</v>
      </c>
      <c r="T2045" s="50">
        <v>1708.2357512892479</v>
      </c>
      <c r="U2045" s="306">
        <v>1840.1116051849763</v>
      </c>
      <c r="V2045" s="50">
        <v>1898.6678609816709</v>
      </c>
      <c r="W2045" s="50">
        <v>1909.7210360248923</v>
      </c>
      <c r="X2045" s="50">
        <v>1868.2130204700979</v>
      </c>
      <c r="Y2045" s="50">
        <v>1796.242530085869</v>
      </c>
      <c r="Z2045" s="50">
        <v>1730.354927976261</v>
      </c>
    </row>
    <row r="2046" spans="1:26" x14ac:dyDescent="0.25">
      <c r="A2046" t="str">
        <f t="shared" si="40"/>
        <v>88. Maatschappelijke dienstverlening zonder huisvesting</v>
      </c>
      <c r="B2046">
        <v>88</v>
      </c>
      <c r="C2046" s="3" t="s">
        <v>169</v>
      </c>
      <c r="D2046" s="206"/>
      <c r="E2046" s="50">
        <v>104.46053951553776</v>
      </c>
      <c r="F2046" s="50">
        <v>107.60666917166088</v>
      </c>
      <c r="G2046" s="50">
        <v>115.03442957102301</v>
      </c>
      <c r="H2046" s="50">
        <v>109.42918177765227</v>
      </c>
      <c r="I2046" s="50">
        <v>125.38391559412375</v>
      </c>
      <c r="J2046" s="50">
        <v>145.86829433428682</v>
      </c>
      <c r="K2046" s="50">
        <v>153.09278335132007</v>
      </c>
      <c r="L2046" s="50">
        <v>156.33976890592493</v>
      </c>
      <c r="M2046" s="50">
        <v>181.9874976296999</v>
      </c>
      <c r="N2046" s="50">
        <v>193.41904922739778</v>
      </c>
      <c r="O2046" s="306">
        <v>221.18050580945911</v>
      </c>
      <c r="P2046" s="50">
        <v>467.15722781450359</v>
      </c>
      <c r="Q2046" s="50">
        <v>507.87753371307474</v>
      </c>
      <c r="R2046" s="50">
        <v>522.17067494576065</v>
      </c>
      <c r="S2046" s="50">
        <v>578.18817226454132</v>
      </c>
      <c r="T2046" s="50">
        <v>578.2242992362585</v>
      </c>
      <c r="U2046" s="306">
        <v>219.20152988233318</v>
      </c>
      <c r="V2046" s="50">
        <v>465.47007409951448</v>
      </c>
      <c r="W2046" s="50">
        <v>508.76784112219775</v>
      </c>
      <c r="X2046" s="50">
        <v>525.90231958692266</v>
      </c>
      <c r="Y2046" s="50">
        <v>585.45533704416448</v>
      </c>
      <c r="Z2046" s="50">
        <v>588.64419110841413</v>
      </c>
    </row>
    <row r="2047" spans="1:26" x14ac:dyDescent="0.25">
      <c r="A2047" t="str">
        <f t="shared" si="40"/>
        <v>88. Maatschappelijke dienstverlening zonder huisvesting</v>
      </c>
      <c r="B2047">
        <v>88</v>
      </c>
      <c r="C2047" s="3" t="s">
        <v>26</v>
      </c>
      <c r="D2047" s="208"/>
      <c r="E2047" s="50">
        <v>1553.8103044876775</v>
      </c>
      <c r="F2047" s="50">
        <v>1915.0354714556815</v>
      </c>
      <c r="G2047" s="50">
        <v>1773.3103480267607</v>
      </c>
      <c r="H2047" s="50">
        <v>1961.4727702103116</v>
      </c>
      <c r="I2047" s="50">
        <v>2193.2686729423381</v>
      </c>
      <c r="J2047" s="50">
        <v>2712.4872121268677</v>
      </c>
      <c r="K2047" s="50">
        <v>2864.205761885119</v>
      </c>
      <c r="L2047" s="50">
        <v>3029.3062779137731</v>
      </c>
      <c r="M2047" s="50">
        <v>3273.2886304997051</v>
      </c>
      <c r="N2047" s="50">
        <v>3123.4269152766205</v>
      </c>
      <c r="O2047" s="306">
        <v>3166.692604368945</v>
      </c>
      <c r="P2047" s="50">
        <v>3425.7427083903235</v>
      </c>
      <c r="Q2047" s="50">
        <v>3438.1616537399805</v>
      </c>
      <c r="R2047" s="50">
        <v>3380.6376609896365</v>
      </c>
      <c r="S2047" s="50">
        <v>3327.743616705186</v>
      </c>
      <c r="T2047" s="50">
        <v>3230.457259246421</v>
      </c>
      <c r="U2047" s="306">
        <v>3096.4574717706569</v>
      </c>
      <c r="V2047" s="50">
        <v>3372.0955404617075</v>
      </c>
      <c r="W2047" s="50">
        <v>3403.5791264262516</v>
      </c>
      <c r="X2047" s="50">
        <v>3364.8478190023766</v>
      </c>
      <c r="Y2047" s="50">
        <v>3330.6665945109526</v>
      </c>
      <c r="Z2047" s="50">
        <v>3250.6446493795456</v>
      </c>
    </row>
    <row r="2048" spans="1:26" x14ac:dyDescent="0.25">
      <c r="A2048" t="str">
        <f t="shared" si="40"/>
        <v>88. Maatschappelijke dienstverlening zonder huisvesting</v>
      </c>
      <c r="B2048">
        <v>88</v>
      </c>
      <c r="C2048" s="3" t="s">
        <v>19</v>
      </c>
      <c r="D2048" s="208"/>
      <c r="E2048" s="50">
        <v>12275.235324760519</v>
      </c>
      <c r="F2048" s="50">
        <v>13602.321779806516</v>
      </c>
      <c r="G2048" s="50">
        <v>11556.151252309439</v>
      </c>
      <c r="H2048" s="50">
        <v>11881.800513387016</v>
      </c>
      <c r="I2048" s="50">
        <v>12415.040541553921</v>
      </c>
      <c r="J2048" s="50">
        <v>14155.443204556104</v>
      </c>
      <c r="K2048" s="50">
        <v>14032.445686135896</v>
      </c>
      <c r="L2048" s="50">
        <v>14315.03508740771</v>
      </c>
      <c r="M2048" s="50">
        <v>14711.593573702487</v>
      </c>
      <c r="N2048" s="50">
        <v>13801.404915040748</v>
      </c>
      <c r="O2048" s="306">
        <v>13832.375260597715</v>
      </c>
      <c r="P2048" s="50">
        <v>14126.905221517529</v>
      </c>
      <c r="Q2048" s="50">
        <v>14360.556630589235</v>
      </c>
      <c r="R2048" s="50">
        <v>14530.855418465946</v>
      </c>
      <c r="S2048" s="50">
        <v>14693.474009269934</v>
      </c>
      <c r="T2048" s="50">
        <v>14825.808732469946</v>
      </c>
      <c r="U2048" s="306">
        <v>13532.127946868448</v>
      </c>
      <c r="V2048" s="50">
        <v>13899.626063740438</v>
      </c>
      <c r="W2048" s="50">
        <v>14209.146030927575</v>
      </c>
      <c r="X2048" s="50">
        <v>14457.20726227259</v>
      </c>
      <c r="Y2048" s="50">
        <v>14699.673395258276</v>
      </c>
      <c r="Z2048" s="50">
        <v>14913.215921918403</v>
      </c>
    </row>
    <row r="2049" spans="1:26" x14ac:dyDescent="0.25">
      <c r="A2049" t="str">
        <f t="shared" si="40"/>
        <v>88. Maatschappelijke dienstverlening zonder huisvesting</v>
      </c>
      <c r="B2049">
        <v>88</v>
      </c>
      <c r="C2049" s="3" t="s">
        <v>20</v>
      </c>
      <c r="D2049" s="208"/>
      <c r="E2049" s="207">
        <v>0.12658089750454468</v>
      </c>
      <c r="F2049" s="207">
        <v>0.14078739662655751</v>
      </c>
      <c r="G2049" s="207">
        <v>0.15345163881204596</v>
      </c>
      <c r="H2049" s="207">
        <v>0.165082115963852</v>
      </c>
      <c r="I2049" s="207">
        <v>0.17666222398560277</v>
      </c>
      <c r="J2049" s="207">
        <v>0.19162149661649733</v>
      </c>
      <c r="K2049" s="207">
        <v>0.20411308377376897</v>
      </c>
      <c r="L2049" s="207">
        <v>0.21161710463277292</v>
      </c>
      <c r="M2049" s="207">
        <v>0.22249721718460388</v>
      </c>
      <c r="N2049" s="207">
        <v>0.22631224389864216</v>
      </c>
      <c r="O2049" s="307">
        <v>0.22893339319599315</v>
      </c>
      <c r="P2049" s="207">
        <v>0.24249774842209398</v>
      </c>
      <c r="Q2049" s="207">
        <v>0.23941701858661921</v>
      </c>
      <c r="R2049" s="207">
        <v>0.23265235002569021</v>
      </c>
      <c r="S2049" s="207">
        <v>0.22647766039574801</v>
      </c>
      <c r="T2049" s="207">
        <v>0.21789416803762005</v>
      </c>
      <c r="U2049" s="307">
        <v>0.2288226570077049</v>
      </c>
      <c r="V2049" s="207">
        <v>0.24260332795990808</v>
      </c>
      <c r="W2049" s="207">
        <v>0.23953438996390308</v>
      </c>
      <c r="X2049" s="207">
        <v>0.2327453537851156</v>
      </c>
      <c r="Y2049" s="207">
        <v>0.22658099298895559</v>
      </c>
      <c r="Z2049" s="207">
        <v>0.21797073591632071</v>
      </c>
    </row>
    <row r="2050" spans="1:26" x14ac:dyDescent="0.25">
      <c r="A2050" t="str">
        <f t="shared" si="40"/>
        <v>88. Maatschappelijke dienstverlening zonder huisvesting</v>
      </c>
      <c r="B2050">
        <v>88</v>
      </c>
      <c r="C2050" s="3" t="s">
        <v>29</v>
      </c>
      <c r="D2050" s="208"/>
      <c r="E2050" s="50">
        <v>12275.235324760519</v>
      </c>
      <c r="F2050" s="50">
        <v>12464.321779806516</v>
      </c>
      <c r="G2050" s="50">
        <v>11556.151252309439</v>
      </c>
      <c r="H2050" s="50">
        <v>11881.800513387016</v>
      </c>
      <c r="I2050" s="50">
        <v>12415.040541553921</v>
      </c>
      <c r="J2050" s="50">
        <v>13778.443204556104</v>
      </c>
      <c r="K2050" s="50">
        <v>13853.445686135896</v>
      </c>
      <c r="L2050" s="50">
        <v>13781.03508740771</v>
      </c>
      <c r="M2050" s="50">
        <v>13296.593573702487</v>
      </c>
      <c r="N2050" s="50">
        <v>13801.404915040748</v>
      </c>
      <c r="O2050" s="306">
        <v>13832.375260597715</v>
      </c>
      <c r="P2050" s="50">
        <v>14126.905221517529</v>
      </c>
      <c r="Q2050" s="50">
        <v>14360.556630589235</v>
      </c>
      <c r="R2050" s="50">
        <v>14530.855418465946</v>
      </c>
      <c r="S2050" s="50">
        <v>14693.474009269934</v>
      </c>
      <c r="T2050" s="50">
        <v>14825.808732469946</v>
      </c>
      <c r="U2050" s="306">
        <v>13532.127946868448</v>
      </c>
      <c r="V2050" s="50">
        <v>13899.626063740438</v>
      </c>
      <c r="W2050" s="50">
        <v>14209.146030927575</v>
      </c>
      <c r="X2050" s="50">
        <v>14457.20726227259</v>
      </c>
      <c r="Y2050" s="50">
        <v>14699.673395258276</v>
      </c>
      <c r="Z2050" s="50">
        <v>14913.215921918403</v>
      </c>
    </row>
    <row r="2051" spans="1:26" x14ac:dyDescent="0.25">
      <c r="A2051" t="str">
        <f t="shared" ref="A2051:A2114" si="41">VLOOKUP(B2051,$AT$3:$AU$70,2)</f>
        <v>90. Creatieve activiteiten, kunst en amusement</v>
      </c>
      <c r="B2051">
        <v>90</v>
      </c>
      <c r="C2051" s="3" t="s">
        <v>25</v>
      </c>
      <c r="D2051" s="50">
        <v>5464</v>
      </c>
      <c r="E2051" s="50">
        <v>5611</v>
      </c>
      <c r="F2051" s="50">
        <v>5711</v>
      </c>
      <c r="G2051" s="50">
        <v>5815</v>
      </c>
      <c r="H2051" s="50">
        <v>5876</v>
      </c>
      <c r="I2051" s="50">
        <v>5984</v>
      </c>
      <c r="J2051" s="50">
        <v>5770</v>
      </c>
      <c r="K2051" s="50">
        <v>5772</v>
      </c>
      <c r="L2051" s="50">
        <v>6212</v>
      </c>
      <c r="M2051" s="50">
        <v>6480</v>
      </c>
      <c r="N2051" s="50">
        <v>6456.2373633495872</v>
      </c>
      <c r="O2051" s="306">
        <v>6564.8736006057734</v>
      </c>
      <c r="P2051" s="50">
        <v>6675.3378115532842</v>
      </c>
      <c r="Q2051" s="50">
        <v>6787.6607546931618</v>
      </c>
      <c r="R2051" s="50">
        <v>6901.8737060860749</v>
      </c>
      <c r="S2051" s="50">
        <v>7018.0084680610562</v>
      </c>
      <c r="T2051" s="50">
        <v>7136.0973780708091</v>
      </c>
      <c r="U2051" s="306">
        <v>6520.366878453935</v>
      </c>
      <c r="V2051" s="50">
        <v>6585.1333891450377</v>
      </c>
      <c r="W2051" s="50">
        <v>6650.5432226713892</v>
      </c>
      <c r="X2051" s="50">
        <v>6716.6027691297504</v>
      </c>
      <c r="Y2051" s="50">
        <v>6783.3184820894312</v>
      </c>
      <c r="Z2051" s="50">
        <v>6850.696879222749</v>
      </c>
    </row>
    <row r="2052" spans="1:26" x14ac:dyDescent="0.25">
      <c r="A2052" t="str">
        <f t="shared" si="41"/>
        <v>90. Creatieve activiteiten, kunst en amusement</v>
      </c>
      <c r="B2052">
        <v>90</v>
      </c>
      <c r="C2052" s="3" t="s">
        <v>154</v>
      </c>
      <c r="D2052" s="206"/>
      <c r="E2052" s="50">
        <v>147</v>
      </c>
      <c r="F2052" s="50">
        <v>100</v>
      </c>
      <c r="G2052" s="50">
        <v>104</v>
      </c>
      <c r="H2052" s="50">
        <v>61</v>
      </c>
      <c r="I2052" s="50">
        <v>108</v>
      </c>
      <c r="J2052" s="50">
        <v>-214</v>
      </c>
      <c r="K2052" s="50">
        <v>2</v>
      </c>
      <c r="L2052" s="50">
        <v>440</v>
      </c>
      <c r="M2052" s="50">
        <v>268</v>
      </c>
      <c r="N2052" s="50">
        <v>-23.762636650412787</v>
      </c>
      <c r="O2052" s="306">
        <v>108.63623725618618</v>
      </c>
      <c r="P2052" s="50">
        <v>110.46421094751076</v>
      </c>
      <c r="Q2052" s="50">
        <v>112.32294313987768</v>
      </c>
      <c r="R2052" s="50">
        <v>114.21295139291306</v>
      </c>
      <c r="S2052" s="50">
        <v>116.1347619749813</v>
      </c>
      <c r="T2052" s="50">
        <v>118.08891000975291</v>
      </c>
      <c r="U2052" s="306">
        <v>64.129515104347774</v>
      </c>
      <c r="V2052" s="50">
        <v>64.766510691102667</v>
      </c>
      <c r="W2052" s="50">
        <v>65.409833526351576</v>
      </c>
      <c r="X2052" s="50">
        <v>66.059546458361183</v>
      </c>
      <c r="Y2052" s="50">
        <v>66.715712959680786</v>
      </c>
      <c r="Z2052" s="50">
        <v>67.378397133317776</v>
      </c>
    </row>
    <row r="2053" spans="1:26" x14ac:dyDescent="0.25">
      <c r="A2053" t="str">
        <f t="shared" si="41"/>
        <v>90. Creatieve activiteiten, kunst en amusement</v>
      </c>
      <c r="B2053">
        <v>90</v>
      </c>
      <c r="C2053" s="3" t="s">
        <v>155</v>
      </c>
      <c r="D2053" s="206"/>
      <c r="E2053" s="207">
        <v>1.0269033674963397</v>
      </c>
      <c r="F2053" s="207">
        <v>1.017822135091784</v>
      </c>
      <c r="G2053" s="207">
        <v>1.0182104710208371</v>
      </c>
      <c r="H2053" s="207">
        <v>1.0104901117798797</v>
      </c>
      <c r="I2053" s="207">
        <v>1.0183798502382573</v>
      </c>
      <c r="J2053" s="207">
        <v>0.9642379679144385</v>
      </c>
      <c r="K2053" s="207">
        <v>1.0003466204506066</v>
      </c>
      <c r="L2053" s="207">
        <v>1.0762300762300763</v>
      </c>
      <c r="M2053" s="207">
        <v>1.0431423052157116</v>
      </c>
      <c r="N2053" s="207">
        <v>0.99633292644283755</v>
      </c>
      <c r="O2053" s="307">
        <v>1.0168265556456901</v>
      </c>
      <c r="P2053" s="207">
        <v>1.0168265556456895</v>
      </c>
      <c r="Q2053" s="207">
        <v>1.0168265556456897</v>
      </c>
      <c r="R2053" s="207">
        <v>1.0168265556456904</v>
      </c>
      <c r="S2053" s="207">
        <v>1.0168265556456899</v>
      </c>
      <c r="T2053" s="207">
        <v>1.0168265556456899</v>
      </c>
      <c r="U2053" s="307">
        <v>1.0099329549852667</v>
      </c>
      <c r="V2053" s="207">
        <v>1.009932954985266</v>
      </c>
      <c r="W2053" s="207">
        <v>1.0099329549852663</v>
      </c>
      <c r="X2053" s="207">
        <v>1.009932954985266</v>
      </c>
      <c r="Y2053" s="207">
        <v>1.0099329549852663</v>
      </c>
      <c r="Z2053" s="207">
        <v>1.009932954985266</v>
      </c>
    </row>
    <row r="2054" spans="1:26" x14ac:dyDescent="0.25">
      <c r="A2054" t="str">
        <f t="shared" si="41"/>
        <v>90. Creatieve activiteiten, kunst en amusement</v>
      </c>
      <c r="B2054">
        <v>90</v>
      </c>
      <c r="C2054" s="3" t="s">
        <v>8</v>
      </c>
      <c r="D2054" s="50">
        <v>24</v>
      </c>
      <c r="E2054" s="50">
        <v>26</v>
      </c>
      <c r="F2054" s="50">
        <v>24</v>
      </c>
      <c r="G2054" s="50">
        <v>26</v>
      </c>
      <c r="H2054" s="50">
        <v>22</v>
      </c>
      <c r="I2054" s="50">
        <v>15</v>
      </c>
      <c r="J2054" s="50">
        <v>16</v>
      </c>
      <c r="K2054" s="50">
        <v>19</v>
      </c>
      <c r="L2054" s="50">
        <v>22</v>
      </c>
      <c r="M2054" s="50">
        <v>17</v>
      </c>
      <c r="N2054" s="50">
        <v>20.352438786702358</v>
      </c>
      <c r="O2054" s="306">
        <v>20.356764148238835</v>
      </c>
      <c r="P2054" s="50">
        <v>20.939760999374492</v>
      </c>
      <c r="Q2054" s="50">
        <v>21.537031642747259</v>
      </c>
      <c r="R2054" s="50">
        <v>22.160727566052429</v>
      </c>
      <c r="S2054" s="50">
        <v>22.637422131957738</v>
      </c>
      <c r="T2054" s="50">
        <v>22.4604402015377</v>
      </c>
      <c r="U2054" s="306">
        <v>20.218754964669294</v>
      </c>
      <c r="V2054" s="50">
        <v>20.656800181564549</v>
      </c>
      <c r="W2054" s="50">
        <v>21.101962075682259</v>
      </c>
      <c r="X2054" s="50">
        <v>21.565854501919745</v>
      </c>
      <c r="Y2054" s="50">
        <v>21.880401631517735</v>
      </c>
      <c r="Z2054" s="50">
        <v>21.562159180658597</v>
      </c>
    </row>
    <row r="2055" spans="1:26" x14ac:dyDescent="0.25">
      <c r="A2055" t="str">
        <f t="shared" si="41"/>
        <v>90. Creatieve activiteiten, kunst en amusement</v>
      </c>
      <c r="B2055">
        <v>90</v>
      </c>
      <c r="C2055" s="3" t="s">
        <v>9</v>
      </c>
      <c r="D2055" s="50">
        <v>282</v>
      </c>
      <c r="E2055" s="50">
        <v>293</v>
      </c>
      <c r="F2055" s="50">
        <v>301</v>
      </c>
      <c r="G2055" s="50">
        <v>294</v>
      </c>
      <c r="H2055" s="50">
        <v>279</v>
      </c>
      <c r="I2055" s="50">
        <v>273</v>
      </c>
      <c r="J2055" s="50">
        <v>214</v>
      </c>
      <c r="K2055" s="50">
        <v>181</v>
      </c>
      <c r="L2055" s="50">
        <v>261</v>
      </c>
      <c r="M2055" s="50">
        <v>287</v>
      </c>
      <c r="N2055" s="50">
        <v>257.05805386996099</v>
      </c>
      <c r="O2055" s="306">
        <v>257.11268462112082</v>
      </c>
      <c r="P2055" s="50">
        <v>264.47612826224184</v>
      </c>
      <c r="Q2055" s="50">
        <v>272.01985463469873</v>
      </c>
      <c r="R2055" s="50">
        <v>279.89734105938254</v>
      </c>
      <c r="S2055" s="50">
        <v>285.91815157188324</v>
      </c>
      <c r="T2055" s="50">
        <v>283.68281107629366</v>
      </c>
      <c r="U2055" s="306">
        <v>255.36958284760027</v>
      </c>
      <c r="V2055" s="50">
        <v>260.90223926004512</v>
      </c>
      <c r="W2055" s="50">
        <v>266.52478166679248</v>
      </c>
      <c r="X2055" s="50">
        <v>272.38389690813324</v>
      </c>
      <c r="Y2055" s="50">
        <v>276.35673150708413</v>
      </c>
      <c r="Z2055" s="50">
        <v>272.33722377466898</v>
      </c>
    </row>
    <row r="2056" spans="1:26" x14ac:dyDescent="0.25">
      <c r="A2056" t="str">
        <f t="shared" si="41"/>
        <v>90. Creatieve activiteiten, kunst en amusement</v>
      </c>
      <c r="B2056">
        <v>90</v>
      </c>
      <c r="C2056" s="3" t="s">
        <v>10</v>
      </c>
      <c r="D2056" s="50">
        <v>659</v>
      </c>
      <c r="E2056" s="50">
        <v>709</v>
      </c>
      <c r="F2056" s="50">
        <v>707</v>
      </c>
      <c r="G2056" s="50">
        <v>717</v>
      </c>
      <c r="H2056" s="50">
        <v>742</v>
      </c>
      <c r="I2056" s="50">
        <v>763</v>
      </c>
      <c r="J2056" s="50">
        <v>690</v>
      </c>
      <c r="K2056" s="50">
        <v>672</v>
      </c>
      <c r="L2056" s="50">
        <v>776</v>
      </c>
      <c r="M2056" s="50">
        <v>819</v>
      </c>
      <c r="N2056" s="50">
        <v>699.69948321677202</v>
      </c>
      <c r="O2056" s="306">
        <v>699.84818545651433</v>
      </c>
      <c r="P2056" s="50">
        <v>719.8911198552729</v>
      </c>
      <c r="Q2056" s="50">
        <v>740.42477505444833</v>
      </c>
      <c r="R2056" s="50">
        <v>761.8669088348073</v>
      </c>
      <c r="S2056" s="50">
        <v>778.25526135176028</v>
      </c>
      <c r="T2056" s="50">
        <v>772.17077356376535</v>
      </c>
      <c r="U2056" s="306">
        <v>695.10354745834616</v>
      </c>
      <c r="V2056" s="50">
        <v>710.16316832734242</v>
      </c>
      <c r="W2056" s="50">
        <v>725.4674544881475</v>
      </c>
      <c r="X2056" s="50">
        <v>741.41568036457738</v>
      </c>
      <c r="Y2056" s="50">
        <v>752.22954234611211</v>
      </c>
      <c r="Z2056" s="50">
        <v>741.28863837202596</v>
      </c>
    </row>
    <row r="2057" spans="1:26" x14ac:dyDescent="0.25">
      <c r="A2057" t="str">
        <f t="shared" si="41"/>
        <v>90. Creatieve activiteiten, kunst en amusement</v>
      </c>
      <c r="B2057">
        <v>90</v>
      </c>
      <c r="C2057" s="3" t="s">
        <v>11</v>
      </c>
      <c r="D2057" s="50">
        <v>769</v>
      </c>
      <c r="E2057" s="50">
        <v>770</v>
      </c>
      <c r="F2057" s="50">
        <v>775</v>
      </c>
      <c r="G2057" s="50">
        <v>729</v>
      </c>
      <c r="H2057" s="50">
        <v>782</v>
      </c>
      <c r="I2057" s="50">
        <v>796</v>
      </c>
      <c r="J2057" s="50">
        <v>799</v>
      </c>
      <c r="K2057" s="50">
        <v>787</v>
      </c>
      <c r="L2057" s="50">
        <v>914</v>
      </c>
      <c r="M2057" s="50">
        <v>923</v>
      </c>
      <c r="N2057" s="50">
        <v>949.62967963349854</v>
      </c>
      <c r="O2057" s="306">
        <v>920.02000785213204</v>
      </c>
      <c r="P2057" s="50">
        <v>900.07728845205145</v>
      </c>
      <c r="Q2057" s="50">
        <v>858.24190335360208</v>
      </c>
      <c r="R2057" s="50">
        <v>851.26185306572279</v>
      </c>
      <c r="S2057" s="50">
        <v>816.64835902987443</v>
      </c>
      <c r="T2057" s="50">
        <v>834.23899274235214</v>
      </c>
      <c r="U2057" s="306">
        <v>913.78270956510505</v>
      </c>
      <c r="V2057" s="50">
        <v>887.91446550291414</v>
      </c>
      <c r="W2057" s="50">
        <v>840.90455902858537</v>
      </c>
      <c r="X2057" s="50">
        <v>828.41094506177137</v>
      </c>
      <c r="Y2057" s="50">
        <v>789.3387322608686</v>
      </c>
      <c r="Z2057" s="50">
        <v>800.87450623480686</v>
      </c>
    </row>
    <row r="2058" spans="1:26" x14ac:dyDescent="0.25">
      <c r="A2058" t="str">
        <f t="shared" si="41"/>
        <v>90. Creatieve activiteiten, kunst en amusement</v>
      </c>
      <c r="B2058">
        <v>90</v>
      </c>
      <c r="C2058" s="3" t="s">
        <v>12</v>
      </c>
      <c r="D2058" s="50">
        <v>753</v>
      </c>
      <c r="E2058" s="50">
        <v>768</v>
      </c>
      <c r="F2058" s="50">
        <v>807</v>
      </c>
      <c r="G2058" s="50">
        <v>860</v>
      </c>
      <c r="H2058" s="50">
        <v>810</v>
      </c>
      <c r="I2058" s="50">
        <v>824</v>
      </c>
      <c r="J2058" s="50">
        <v>793</v>
      </c>
      <c r="K2058" s="50">
        <v>800</v>
      </c>
      <c r="L2058" s="50">
        <v>808</v>
      </c>
      <c r="M2058" s="50">
        <v>875</v>
      </c>
      <c r="N2058" s="50">
        <v>895.68501401659023</v>
      </c>
      <c r="O2058" s="306">
        <v>932.36890483020341</v>
      </c>
      <c r="P2058" s="50">
        <v>927.89872843497074</v>
      </c>
      <c r="Q2058" s="50">
        <v>991.65935779939286</v>
      </c>
      <c r="R2058" s="50">
        <v>1008.2422213257382</v>
      </c>
      <c r="S2058" s="50">
        <v>1037.3312433700191</v>
      </c>
      <c r="T2058" s="50">
        <v>1004.9870166640917</v>
      </c>
      <c r="U2058" s="306">
        <v>926.04788689217901</v>
      </c>
      <c r="V2058" s="50">
        <v>915.35995193935116</v>
      </c>
      <c r="W2058" s="50">
        <v>971.62684753380006</v>
      </c>
      <c r="X2058" s="50">
        <v>981.17739965865576</v>
      </c>
      <c r="Y2058" s="50">
        <v>1002.64173621676</v>
      </c>
      <c r="Z2058" s="50">
        <v>964.79364755828885</v>
      </c>
    </row>
    <row r="2059" spans="1:26" x14ac:dyDescent="0.25">
      <c r="A2059" t="str">
        <f t="shared" si="41"/>
        <v>90. Creatieve activiteiten, kunst en amusement</v>
      </c>
      <c r="B2059">
        <v>90</v>
      </c>
      <c r="C2059" s="3" t="s">
        <v>13</v>
      </c>
      <c r="D2059" s="50">
        <v>657</v>
      </c>
      <c r="E2059" s="50">
        <v>662</v>
      </c>
      <c r="F2059" s="50">
        <v>657</v>
      </c>
      <c r="G2059" s="50">
        <v>692</v>
      </c>
      <c r="H2059" s="50">
        <v>758</v>
      </c>
      <c r="I2059" s="50">
        <v>765</v>
      </c>
      <c r="J2059" s="50">
        <v>777</v>
      </c>
      <c r="K2059" s="50">
        <v>799</v>
      </c>
      <c r="L2059" s="50">
        <v>828</v>
      </c>
      <c r="M2059" s="50">
        <v>839</v>
      </c>
      <c r="N2059" s="50">
        <v>875.32853642530404</v>
      </c>
      <c r="O2059" s="306">
        <v>903.36187223548598</v>
      </c>
      <c r="P2059" s="50">
        <v>956.36834851195272</v>
      </c>
      <c r="Q2059" s="50">
        <v>941.21781037886092</v>
      </c>
      <c r="R2059" s="50">
        <v>955.80925640305611</v>
      </c>
      <c r="S2059" s="50">
        <v>978.40460253549486</v>
      </c>
      <c r="T2059" s="50">
        <v>1018.4763767075297</v>
      </c>
      <c r="U2059" s="306">
        <v>897.23750818886674</v>
      </c>
      <c r="V2059" s="50">
        <v>943.44485955567234</v>
      </c>
      <c r="W2059" s="50">
        <v>922.2042697912799</v>
      </c>
      <c r="X2059" s="50">
        <v>930.15192275333015</v>
      </c>
      <c r="Y2059" s="50">
        <v>945.68566759994496</v>
      </c>
      <c r="Z2059" s="50">
        <v>977.74351523193809</v>
      </c>
    </row>
    <row r="2060" spans="1:26" x14ac:dyDescent="0.25">
      <c r="A2060" t="str">
        <f t="shared" si="41"/>
        <v>90. Creatieve activiteiten, kunst en amusement</v>
      </c>
      <c r="B2060">
        <v>90</v>
      </c>
      <c r="C2060" s="3" t="s">
        <v>14</v>
      </c>
      <c r="D2060" s="50">
        <v>628</v>
      </c>
      <c r="E2060" s="50">
        <v>648</v>
      </c>
      <c r="F2060" s="50">
        <v>700</v>
      </c>
      <c r="G2060" s="50">
        <v>682</v>
      </c>
      <c r="H2060" s="50">
        <v>654</v>
      </c>
      <c r="I2060" s="50">
        <v>706</v>
      </c>
      <c r="J2060" s="50">
        <v>684</v>
      </c>
      <c r="K2060" s="50">
        <v>681</v>
      </c>
      <c r="L2060" s="50">
        <v>745</v>
      </c>
      <c r="M2060" s="50">
        <v>776</v>
      </c>
      <c r="N2060" s="50">
        <v>805.09868873536698</v>
      </c>
      <c r="O2060" s="306">
        <v>822.55656715020166</v>
      </c>
      <c r="P2060" s="50">
        <v>857.25189342912631</v>
      </c>
      <c r="Q2060" s="50">
        <v>903.65495591676267</v>
      </c>
      <c r="R2060" s="50">
        <v>916.48453271104472</v>
      </c>
      <c r="S2060" s="50">
        <v>956.1681342960519</v>
      </c>
      <c r="T2060" s="50">
        <v>986.79044498773999</v>
      </c>
      <c r="U2060" s="306">
        <v>816.98002465821128</v>
      </c>
      <c r="V2060" s="50">
        <v>845.66777378033237</v>
      </c>
      <c r="W2060" s="50">
        <v>885.4002225362118</v>
      </c>
      <c r="X2060" s="50">
        <v>891.88281507433601</v>
      </c>
      <c r="Y2060" s="50">
        <v>924.19281151812811</v>
      </c>
      <c r="Z2060" s="50">
        <v>947.32482809138901</v>
      </c>
    </row>
    <row r="2061" spans="1:26" x14ac:dyDescent="0.25">
      <c r="A2061" t="str">
        <f t="shared" si="41"/>
        <v>90. Creatieve activiteiten, kunst en amusement</v>
      </c>
      <c r="B2061">
        <v>90</v>
      </c>
      <c r="C2061" s="3" t="s">
        <v>15</v>
      </c>
      <c r="D2061" s="50">
        <v>742</v>
      </c>
      <c r="E2061" s="50">
        <v>729</v>
      </c>
      <c r="F2061" s="50">
        <v>690</v>
      </c>
      <c r="G2061" s="50">
        <v>711</v>
      </c>
      <c r="H2061" s="50">
        <v>723</v>
      </c>
      <c r="I2061" s="50">
        <v>662</v>
      </c>
      <c r="J2061" s="50">
        <v>658</v>
      </c>
      <c r="K2061" s="50">
        <v>678</v>
      </c>
      <c r="L2061" s="50">
        <v>690</v>
      </c>
      <c r="M2061" s="50">
        <v>706</v>
      </c>
      <c r="N2061" s="50">
        <v>724.59128411201107</v>
      </c>
      <c r="O2061" s="306">
        <v>734.86259871968491</v>
      </c>
      <c r="P2061" s="50">
        <v>741.50420838029277</v>
      </c>
      <c r="Q2061" s="50">
        <v>784.13812723029537</v>
      </c>
      <c r="R2061" s="50">
        <v>823.54490944589384</v>
      </c>
      <c r="S2061" s="50">
        <v>854.0799004746217</v>
      </c>
      <c r="T2061" s="50">
        <v>872.59592633928094</v>
      </c>
      <c r="U2061" s="306">
        <v>729.88057964501797</v>
      </c>
      <c r="V2061" s="50">
        <v>731.48419730093349</v>
      </c>
      <c r="W2061" s="50">
        <v>768.29775325526225</v>
      </c>
      <c r="X2061" s="50">
        <v>801.43802318628195</v>
      </c>
      <c r="Y2061" s="50">
        <v>825.51852144904001</v>
      </c>
      <c r="Z2061" s="50">
        <v>837.69739574533071</v>
      </c>
    </row>
    <row r="2062" spans="1:26" x14ac:dyDescent="0.25">
      <c r="A2062" t="str">
        <f t="shared" si="41"/>
        <v>90. Creatieve activiteiten, kunst en amusement</v>
      </c>
      <c r="B2062">
        <v>90</v>
      </c>
      <c r="C2062" s="3" t="s">
        <v>16</v>
      </c>
      <c r="D2062" s="50">
        <v>647</v>
      </c>
      <c r="E2062" s="50">
        <v>661</v>
      </c>
      <c r="F2062" s="50">
        <v>703</v>
      </c>
      <c r="G2062" s="50">
        <v>701</v>
      </c>
      <c r="H2062" s="50">
        <v>706</v>
      </c>
      <c r="I2062" s="50">
        <v>720</v>
      </c>
      <c r="J2062" s="50">
        <v>700</v>
      </c>
      <c r="K2062" s="50">
        <v>672</v>
      </c>
      <c r="L2062" s="50">
        <v>667</v>
      </c>
      <c r="M2062" s="50">
        <v>711</v>
      </c>
      <c r="N2062" s="50">
        <v>682.31119815604552</v>
      </c>
      <c r="O2062" s="306">
        <v>693.37545651746382</v>
      </c>
      <c r="P2062" s="50">
        <v>723.77086418823149</v>
      </c>
      <c r="Q2062" s="50">
        <v>703.18712460896518</v>
      </c>
      <c r="R2062" s="50">
        <v>701.13079781905049</v>
      </c>
      <c r="S2062" s="50">
        <v>718.74927651430357</v>
      </c>
      <c r="T2062" s="50">
        <v>729.98913414543972</v>
      </c>
      <c r="U2062" s="306">
        <v>688.67470054445016</v>
      </c>
      <c r="V2062" s="50">
        <v>713.99048533653922</v>
      </c>
      <c r="W2062" s="50">
        <v>688.98204180349308</v>
      </c>
      <c r="X2062" s="50">
        <v>682.30994345796239</v>
      </c>
      <c r="Y2062" s="50">
        <v>694.71350363230533</v>
      </c>
      <c r="Z2062" s="50">
        <v>700.79400801403426</v>
      </c>
    </row>
    <row r="2063" spans="1:26" x14ac:dyDescent="0.25">
      <c r="A2063" t="str">
        <f t="shared" si="41"/>
        <v>90. Creatieve activiteiten, kunst en amusement</v>
      </c>
      <c r="B2063">
        <v>90</v>
      </c>
      <c r="C2063" s="3" t="s">
        <v>17</v>
      </c>
      <c r="D2063" s="50">
        <v>242</v>
      </c>
      <c r="E2063" s="50">
        <v>275</v>
      </c>
      <c r="F2063" s="50">
        <v>280</v>
      </c>
      <c r="G2063" s="50">
        <v>329</v>
      </c>
      <c r="H2063" s="50">
        <v>328</v>
      </c>
      <c r="I2063" s="50">
        <v>381</v>
      </c>
      <c r="J2063" s="50">
        <v>382</v>
      </c>
      <c r="K2063" s="50">
        <v>404</v>
      </c>
      <c r="L2063" s="50">
        <v>425</v>
      </c>
      <c r="M2063" s="50">
        <v>438</v>
      </c>
      <c r="N2063" s="50">
        <v>448.03167820866844</v>
      </c>
      <c r="O2063" s="306">
        <v>448.6414335838362</v>
      </c>
      <c r="P2063" s="50">
        <v>422.4835922094635</v>
      </c>
      <c r="Q2063" s="50">
        <v>420.82796841822812</v>
      </c>
      <c r="R2063" s="50">
        <v>427.46541924850101</v>
      </c>
      <c r="S2063" s="50">
        <v>410.04257930752152</v>
      </c>
      <c r="T2063" s="50">
        <v>420.32828880719455</v>
      </c>
      <c r="U2063" s="306">
        <v>445.59985794276429</v>
      </c>
      <c r="V2063" s="50">
        <v>416.77453455754085</v>
      </c>
      <c r="W2063" s="50">
        <v>412.32682280700294</v>
      </c>
      <c r="X2063" s="50">
        <v>415.99072091103926</v>
      </c>
      <c r="Y2063" s="50">
        <v>396.33030072829126</v>
      </c>
      <c r="Z2063" s="50">
        <v>403.51771336939777</v>
      </c>
    </row>
    <row r="2064" spans="1:26" x14ac:dyDescent="0.25">
      <c r="A2064" t="str">
        <f t="shared" si="41"/>
        <v>90. Creatieve activiteiten, kunst en amusement</v>
      </c>
      <c r="B2064">
        <v>90</v>
      </c>
      <c r="C2064" s="3" t="s">
        <v>156</v>
      </c>
      <c r="D2064" s="50">
        <v>61</v>
      </c>
      <c r="E2064" s="50">
        <v>70</v>
      </c>
      <c r="F2064" s="50">
        <v>67</v>
      </c>
      <c r="G2064" s="50">
        <v>74</v>
      </c>
      <c r="H2064" s="50">
        <v>72</v>
      </c>
      <c r="I2064" s="50">
        <v>79</v>
      </c>
      <c r="J2064" s="50">
        <v>57</v>
      </c>
      <c r="K2064" s="50">
        <v>79</v>
      </c>
      <c r="L2064" s="50">
        <v>76</v>
      </c>
      <c r="M2064" s="50">
        <v>89</v>
      </c>
      <c r="N2064" s="50">
        <v>98.451308188666687</v>
      </c>
      <c r="O2064" s="306">
        <v>132.36912549089308</v>
      </c>
      <c r="P2064" s="50">
        <v>140.67587883030433</v>
      </c>
      <c r="Q2064" s="50">
        <v>150.75184565516196</v>
      </c>
      <c r="R2064" s="50">
        <v>154.00973860682581</v>
      </c>
      <c r="S2064" s="50">
        <v>159.77353747756993</v>
      </c>
      <c r="T2064" s="50">
        <v>190.37717283558479</v>
      </c>
      <c r="U2064" s="306">
        <v>131.47172574672109</v>
      </c>
      <c r="V2064" s="50">
        <v>138.77491340280227</v>
      </c>
      <c r="W2064" s="50">
        <v>147.70650768512988</v>
      </c>
      <c r="X2064" s="50">
        <v>149.87556725174531</v>
      </c>
      <c r="Y2064" s="50">
        <v>154.43053319937655</v>
      </c>
      <c r="Z2064" s="50">
        <v>182.76324365021156</v>
      </c>
    </row>
    <row r="2065" spans="1:26" x14ac:dyDescent="0.25">
      <c r="A2065" t="str">
        <f t="shared" si="41"/>
        <v>90. Creatieve activiteiten, kunst en amusement</v>
      </c>
      <c r="B2065">
        <v>90</v>
      </c>
      <c r="C2065" s="3" t="s">
        <v>6</v>
      </c>
      <c r="D2065" s="50">
        <v>950</v>
      </c>
      <c r="E2065" s="50">
        <v>1006</v>
      </c>
      <c r="F2065" s="50">
        <v>1050</v>
      </c>
      <c r="G2065" s="50">
        <v>1104</v>
      </c>
      <c r="H2065" s="50">
        <v>1106</v>
      </c>
      <c r="I2065" s="50">
        <v>1180</v>
      </c>
      <c r="J2065" s="50">
        <v>1139</v>
      </c>
      <c r="K2065" s="50">
        <v>1155</v>
      </c>
      <c r="L2065" s="50">
        <v>1168</v>
      </c>
      <c r="M2065" s="50">
        <v>1238</v>
      </c>
      <c r="N2065" s="50">
        <v>1228.7941845533805</v>
      </c>
      <c r="O2065" s="306">
        <v>1274.3860155921932</v>
      </c>
      <c r="P2065" s="50">
        <v>1286.9303352279992</v>
      </c>
      <c r="Q2065" s="50">
        <v>1274.7669386823554</v>
      </c>
      <c r="R2065" s="50">
        <v>1282.6059556743774</v>
      </c>
      <c r="S2065" s="50">
        <v>1288.5653932993951</v>
      </c>
      <c r="T2065" s="50">
        <v>1340.6945957882192</v>
      </c>
      <c r="U2065" s="306">
        <v>1265.7462842339357</v>
      </c>
      <c r="V2065" s="50">
        <v>1269.5399332968823</v>
      </c>
      <c r="W2065" s="50">
        <v>1249.0153722956261</v>
      </c>
      <c r="X2065" s="50">
        <v>1248.1762316207469</v>
      </c>
      <c r="Y2065" s="50">
        <v>1245.4743375599733</v>
      </c>
      <c r="Z2065" s="50">
        <v>1287.0749650336436</v>
      </c>
    </row>
    <row r="2066" spans="1:26" x14ac:dyDescent="0.25">
      <c r="A2066" t="str">
        <f t="shared" si="41"/>
        <v>90. Creatieve activiteiten, kunst en amusement</v>
      </c>
      <c r="B2066">
        <v>90</v>
      </c>
      <c r="C2066" s="3" t="s">
        <v>157</v>
      </c>
      <c r="D2066" s="207">
        <v>1.0187196289785438</v>
      </c>
      <c r="E2066" s="206"/>
      <c r="F2066" s="206"/>
      <c r="G2066" s="206"/>
      <c r="H2066" s="206"/>
      <c r="I2066" s="206"/>
      <c r="J2066" s="206"/>
      <c r="K2066" s="206"/>
      <c r="L2066" s="206"/>
      <c r="M2066" s="206"/>
      <c r="N2066" s="206"/>
      <c r="O2066" s="308"/>
      <c r="P2066" s="206"/>
      <c r="Q2066" s="206"/>
      <c r="R2066" s="206"/>
      <c r="S2066" s="206"/>
      <c r="T2066" s="206"/>
      <c r="U2066" s="308"/>
      <c r="V2066" s="206"/>
      <c r="W2066" s="206"/>
      <c r="X2066" s="206"/>
      <c r="Y2066" s="206"/>
      <c r="Z2066" s="206"/>
    </row>
    <row r="2067" spans="1:26" x14ac:dyDescent="0.25">
      <c r="A2067" t="str">
        <f t="shared" si="41"/>
        <v>90. Creatieve activiteiten, kunst en amusement</v>
      </c>
      <c r="B2067">
        <v>90</v>
      </c>
      <c r="C2067" s="3" t="s">
        <v>158</v>
      </c>
      <c r="D2067" s="206"/>
      <c r="E2067" s="207">
        <v>-4.0918692588979289E-3</v>
      </c>
      <c r="F2067" s="207">
        <v>4.487469433799296E-4</v>
      </c>
      <c r="G2067" s="207">
        <v>2.5457897885339253E-4</v>
      </c>
      <c r="H2067" s="207">
        <v>4.1147585993320801E-3</v>
      </c>
      <c r="I2067" s="207">
        <v>1.6988937014328354E-4</v>
      </c>
      <c r="J2067" s="207">
        <v>2.7240830532052673E-2</v>
      </c>
      <c r="K2067" s="207">
        <v>9.186504263968609E-3</v>
      </c>
      <c r="L2067" s="207">
        <v>-2.8755223625766213E-2</v>
      </c>
      <c r="M2067" s="207">
        <v>-1.2211338118583881E-2</v>
      </c>
      <c r="N2067" s="207">
        <v>1.1193351267853147E-2</v>
      </c>
      <c r="O2067" s="307">
        <v>9.4653666642685597E-4</v>
      </c>
      <c r="P2067" s="207">
        <v>9.4653666642718903E-4</v>
      </c>
      <c r="Q2067" s="207">
        <v>9.4653666642707801E-4</v>
      </c>
      <c r="R2067" s="207">
        <v>9.4653666642674494E-4</v>
      </c>
      <c r="S2067" s="207">
        <v>9.4653666642696699E-4</v>
      </c>
      <c r="T2067" s="207">
        <v>9.4653666642696699E-4</v>
      </c>
      <c r="U2067" s="307">
        <v>4.3933369966385749E-3</v>
      </c>
      <c r="V2067" s="207">
        <v>4.393336996638908E-3</v>
      </c>
      <c r="W2067" s="207">
        <v>4.393336996638797E-3</v>
      </c>
      <c r="X2067" s="207">
        <v>4.393336996638908E-3</v>
      </c>
      <c r="Y2067" s="207">
        <v>4.393336996638797E-3</v>
      </c>
      <c r="Z2067" s="207">
        <v>4.393336996638908E-3</v>
      </c>
    </row>
    <row r="2068" spans="1:26" x14ac:dyDescent="0.25">
      <c r="A2068" t="str">
        <f t="shared" si="41"/>
        <v>90. Creatieve activiteiten, kunst en amusement</v>
      </c>
      <c r="B2068">
        <v>90</v>
      </c>
      <c r="C2068" s="3" t="s">
        <v>159</v>
      </c>
      <c r="D2068" s="208"/>
      <c r="E2068" s="50">
        <v>14.984770779656099</v>
      </c>
      <c r="F2068" s="50">
        <v>16.351557699219999</v>
      </c>
      <c r="G2068" s="50">
        <v>15.089085537362131</v>
      </c>
      <c r="H2068" s="50">
        <v>16.446874002274754</v>
      </c>
      <c r="I2068" s="50">
        <v>13.829798571190331</v>
      </c>
      <c r="J2068" s="50">
        <v>9.8354722341493215</v>
      </c>
      <c r="K2068" s="50">
        <v>10.202301162803264</v>
      </c>
      <c r="L2068" s="50">
        <v>11.394339800923914</v>
      </c>
      <c r="M2068" s="50">
        <v>13.557411566438335</v>
      </c>
      <c r="N2068" s="50">
        <v>10.874061384544506</v>
      </c>
      <c r="O2068" s="306">
        <v>12.809903432582603</v>
      </c>
      <c r="P2068" s="50">
        <v>12.812625831808273</v>
      </c>
      <c r="Q2068" s="50">
        <v>13.179566297411192</v>
      </c>
      <c r="R2068" s="50">
        <v>13.555490742874721</v>
      </c>
      <c r="S2068" s="50">
        <v>13.948047361399221</v>
      </c>
      <c r="T2068" s="50">
        <v>14.248080758874595</v>
      </c>
      <c r="U2068" s="306">
        <v>12.880054225313224</v>
      </c>
      <c r="V2068" s="50">
        <v>12.795452330922176</v>
      </c>
      <c r="W2068" s="50">
        <v>13.07266953353262</v>
      </c>
      <c r="X2068" s="50">
        <v>13.354390529987626</v>
      </c>
      <c r="Y2068" s="50">
        <v>13.647965155970764</v>
      </c>
      <c r="Z2068" s="50">
        <v>13.847026513093521</v>
      </c>
    </row>
    <row r="2069" spans="1:26" x14ac:dyDescent="0.25">
      <c r="A2069" t="str">
        <f t="shared" si="41"/>
        <v>90. Creatieve activiteiten, kunst en amusement</v>
      </c>
      <c r="B2069">
        <v>90</v>
      </c>
      <c r="C2069" s="3" t="s">
        <v>160</v>
      </c>
      <c r="D2069" s="208"/>
      <c r="E2069" s="50">
        <v>123.35511472532669</v>
      </c>
      <c r="F2069" s="50">
        <v>129.49723960585152</v>
      </c>
      <c r="G2069" s="50">
        <v>132.97455585687993</v>
      </c>
      <c r="H2069" s="50">
        <v>131.01701713374533</v>
      </c>
      <c r="I2069" s="50">
        <v>123.23185692830444</v>
      </c>
      <c r="J2069" s="50">
        <v>127.97207640468194</v>
      </c>
      <c r="K2069" s="50">
        <v>96.45148168999242</v>
      </c>
      <c r="L2069" s="50">
        <v>74.71066961592355</v>
      </c>
      <c r="M2069" s="50">
        <v>112.04991417127539</v>
      </c>
      <c r="N2069" s="50">
        <v>129.92912044071215</v>
      </c>
      <c r="O2069" s="306">
        <v>113.73993490048805</v>
      </c>
      <c r="P2069" s="50">
        <v>113.76410725372484</v>
      </c>
      <c r="Q2069" s="50">
        <v>117.02219463039265</v>
      </c>
      <c r="R2069" s="50">
        <v>120.36005132693626</v>
      </c>
      <c r="S2069" s="50">
        <v>123.84558612981112</v>
      </c>
      <c r="T2069" s="50">
        <v>126.50960145798453</v>
      </c>
      <c r="U2069" s="306">
        <v>114.62596268545062</v>
      </c>
      <c r="V2069" s="50">
        <v>113.87304865108828</v>
      </c>
      <c r="W2069" s="50">
        <v>116.3401414261901</v>
      </c>
      <c r="X2069" s="50">
        <v>118.84731568667534</v>
      </c>
      <c r="Y2069" s="50">
        <v>121.45998124962021</v>
      </c>
      <c r="Z2069" s="50">
        <v>123.23152656259138</v>
      </c>
    </row>
    <row r="2070" spans="1:26" x14ac:dyDescent="0.25">
      <c r="A2070" t="str">
        <f t="shared" si="41"/>
        <v>90. Creatieve activiteiten, kunst en amusement</v>
      </c>
      <c r="B2070">
        <v>90</v>
      </c>
      <c r="C2070" s="3" t="s">
        <v>161</v>
      </c>
      <c r="D2070" s="208"/>
      <c r="E2070" s="50">
        <v>219.62757078626848</v>
      </c>
      <c r="F2070" s="50">
        <v>239.5105680368298</v>
      </c>
      <c r="G2070" s="50">
        <v>238.69766203897913</v>
      </c>
      <c r="H2070" s="50">
        <v>244.84161538186913</v>
      </c>
      <c r="I2070" s="50">
        <v>250.45153829183997</v>
      </c>
      <c r="J2070" s="50">
        <v>278.19491748210817</v>
      </c>
      <c r="K2070" s="50">
        <v>239.12114274219712</v>
      </c>
      <c r="L2070" s="50">
        <v>207.38635874615105</v>
      </c>
      <c r="M2070" s="50">
        <v>252.31992180091459</v>
      </c>
      <c r="N2070" s="50">
        <v>285.47000755974585</v>
      </c>
      <c r="O2070" s="306">
        <v>236.71702067363839</v>
      </c>
      <c r="P2070" s="50">
        <v>236.76732848721235</v>
      </c>
      <c r="Q2070" s="50">
        <v>243.54810199103008</v>
      </c>
      <c r="R2070" s="50">
        <v>250.49489243303836</v>
      </c>
      <c r="S2070" s="50">
        <v>257.74903245617708</v>
      </c>
      <c r="T2070" s="50">
        <v>263.29341554436724</v>
      </c>
      <c r="U2070" s="306">
        <v>239.12874508343893</v>
      </c>
      <c r="V2070" s="50">
        <v>237.55804169325816</v>
      </c>
      <c r="W2070" s="50">
        <v>242.70480587733249</v>
      </c>
      <c r="X2070" s="50">
        <v>247.93518667911081</v>
      </c>
      <c r="Y2070" s="50">
        <v>253.38563981165419</v>
      </c>
      <c r="Z2070" s="50">
        <v>257.08137677756082</v>
      </c>
    </row>
    <row r="2071" spans="1:26" x14ac:dyDescent="0.25">
      <c r="A2071" t="str">
        <f t="shared" si="41"/>
        <v>90. Creatieve activiteiten, kunst en amusement</v>
      </c>
      <c r="B2071">
        <v>90</v>
      </c>
      <c r="C2071" s="3" t="s">
        <v>162</v>
      </c>
      <c r="D2071" s="208"/>
      <c r="E2071" s="50">
        <v>205.62957527495894</v>
      </c>
      <c r="F2071" s="50">
        <v>209.39324841817057</v>
      </c>
      <c r="G2071" s="50">
        <v>210.60246466396231</v>
      </c>
      <c r="H2071" s="50">
        <v>200.91626028530126</v>
      </c>
      <c r="I2071" s="50">
        <v>212.43845319981907</v>
      </c>
      <c r="J2071" s="50">
        <v>237.79016832991309</v>
      </c>
      <c r="K2071" s="50">
        <v>224.26095574345982</v>
      </c>
      <c r="L2071" s="50">
        <v>191.0326914024719</v>
      </c>
      <c r="M2071" s="50">
        <v>236.98118751857015</v>
      </c>
      <c r="N2071" s="50">
        <v>260.91722860963353</v>
      </c>
      <c r="O2071" s="306">
        <v>258.71433071699448</v>
      </c>
      <c r="P2071" s="50">
        <v>250.64755839304786</v>
      </c>
      <c r="Q2071" s="50">
        <v>245.21442228439125</v>
      </c>
      <c r="R2071" s="50">
        <v>233.81691240431826</v>
      </c>
      <c r="S2071" s="50">
        <v>231.91528793182241</v>
      </c>
      <c r="T2071" s="50">
        <v>222.48528891713562</v>
      </c>
      <c r="U2071" s="306">
        <v>261.98751461033407</v>
      </c>
      <c r="V2071" s="50">
        <v>252.09791364698413</v>
      </c>
      <c r="W2071" s="50">
        <v>244.96128226894777</v>
      </c>
      <c r="X2071" s="50">
        <v>231.99200716791384</v>
      </c>
      <c r="Y2071" s="50">
        <v>228.54522055007149</v>
      </c>
      <c r="Z2071" s="50">
        <v>217.76582712801124</v>
      </c>
    </row>
    <row r="2072" spans="1:26" x14ac:dyDescent="0.25">
      <c r="A2072" t="str">
        <f t="shared" si="41"/>
        <v>90. Creatieve activiteiten, kunst en amusement</v>
      </c>
      <c r="B2072">
        <v>90</v>
      </c>
      <c r="C2072" s="3" t="s">
        <v>163</v>
      </c>
      <c r="D2072" s="208"/>
      <c r="E2072" s="50">
        <v>163.17456412558562</v>
      </c>
      <c r="F2072" s="50">
        <v>169.91224669414586</v>
      </c>
      <c r="G2072" s="50">
        <v>178.38390942421006</v>
      </c>
      <c r="H2072" s="50">
        <v>193.41908793683427</v>
      </c>
      <c r="I2072" s="50">
        <v>178.97844805091029</v>
      </c>
      <c r="J2072" s="50">
        <v>204.37835822599368</v>
      </c>
      <c r="K2072" s="50">
        <v>182.37228586311443</v>
      </c>
      <c r="L2072" s="50">
        <v>153.62874718441836</v>
      </c>
      <c r="M2072" s="50">
        <v>168.53249414606589</v>
      </c>
      <c r="N2072" s="50">
        <v>202.98644526487453</v>
      </c>
      <c r="O2072" s="306">
        <v>198.60712980266405</v>
      </c>
      <c r="P2072" s="50">
        <v>206.74133116862703</v>
      </c>
      <c r="Q2072" s="50">
        <v>205.75012456175571</v>
      </c>
      <c r="R2072" s="50">
        <v>219.88825950239959</v>
      </c>
      <c r="S2072" s="50">
        <v>223.56530542517075</v>
      </c>
      <c r="T2072" s="50">
        <v>230.01543810191779</v>
      </c>
      <c r="U2072" s="306">
        <v>201.69437720474212</v>
      </c>
      <c r="V2072" s="50">
        <v>208.53162538792483</v>
      </c>
      <c r="W2072" s="50">
        <v>206.12486815722323</v>
      </c>
      <c r="X2072" s="50">
        <v>218.79530060453502</v>
      </c>
      <c r="Y2072" s="50">
        <v>220.94593685794948</v>
      </c>
      <c r="Z2072" s="50">
        <v>225.77937263777343</v>
      </c>
    </row>
    <row r="2073" spans="1:26" x14ac:dyDescent="0.25">
      <c r="A2073" t="str">
        <f t="shared" si="41"/>
        <v>90. Creatieve activiteiten, kunst en amusement</v>
      </c>
      <c r="B2073">
        <v>90</v>
      </c>
      <c r="C2073" s="3" t="s">
        <v>164</v>
      </c>
      <c r="D2073" s="208"/>
      <c r="E2073" s="50">
        <v>122.39564394776131</v>
      </c>
      <c r="F2073" s="50">
        <v>126.33300557190184</v>
      </c>
      <c r="G2073" s="50">
        <v>125.25126043996394</v>
      </c>
      <c r="H2073" s="50">
        <v>134.59494631328457</v>
      </c>
      <c r="I2073" s="50">
        <v>144.44182569287273</v>
      </c>
      <c r="J2073" s="50">
        <v>166.48499116966229</v>
      </c>
      <c r="K2073" s="50">
        <v>155.06830893261059</v>
      </c>
      <c r="L2073" s="50">
        <v>129.14347683843889</v>
      </c>
      <c r="M2073" s="50">
        <v>147.52912421149566</v>
      </c>
      <c r="N2073" s="50">
        <v>169.12558658537148</v>
      </c>
      <c r="O2073" s="306">
        <v>167.47936228304945</v>
      </c>
      <c r="P2073" s="50">
        <v>172.84306860448359</v>
      </c>
      <c r="Q2073" s="50">
        <v>182.98496444613906</v>
      </c>
      <c r="R2073" s="50">
        <v>180.08616432802816</v>
      </c>
      <c r="S2073" s="50">
        <v>182.87799159427939</v>
      </c>
      <c r="T2073" s="50">
        <v>187.20123024508342</v>
      </c>
      <c r="U2073" s="306">
        <v>170.49644497144394</v>
      </c>
      <c r="V2073" s="50">
        <v>174.76387330632056</v>
      </c>
      <c r="W2073" s="50">
        <v>183.76413870582402</v>
      </c>
      <c r="X2073" s="50">
        <v>179.62689778058808</v>
      </c>
      <c r="Y2073" s="50">
        <v>181.17494119458442</v>
      </c>
      <c r="Z2073" s="50">
        <v>184.20060317546444</v>
      </c>
    </row>
    <row r="2074" spans="1:26" x14ac:dyDescent="0.25">
      <c r="A2074" t="str">
        <f t="shared" si="41"/>
        <v>90. Creatieve activiteiten, kunst en amusement</v>
      </c>
      <c r="B2074">
        <v>90</v>
      </c>
      <c r="C2074" s="3" t="s">
        <v>165</v>
      </c>
      <c r="D2074" s="208"/>
      <c r="E2074" s="50">
        <v>91.048342415731042</v>
      </c>
      <c r="F2074" s="50">
        <v>96.890290454161587</v>
      </c>
      <c r="G2074" s="50">
        <v>104.52951964383314</v>
      </c>
      <c r="H2074" s="50">
        <v>104.47426021130103</v>
      </c>
      <c r="I2074" s="50">
        <v>97.605049920284827</v>
      </c>
      <c r="J2074" s="50">
        <v>124.47778055162469</v>
      </c>
      <c r="K2074" s="50">
        <v>108.24971037556433</v>
      </c>
      <c r="L2074" s="50">
        <v>81.936614251183144</v>
      </c>
      <c r="M2074" s="50">
        <v>101.96216624048878</v>
      </c>
      <c r="N2074" s="50">
        <v>124.36692621571311</v>
      </c>
      <c r="O2074" s="306">
        <v>120.78077879747981</v>
      </c>
      <c r="P2074" s="50">
        <v>123.39980697451954</v>
      </c>
      <c r="Q2074" s="50">
        <v>128.60479437200684</v>
      </c>
      <c r="R2074" s="50">
        <v>135.5661745161581</v>
      </c>
      <c r="S2074" s="50">
        <v>137.49086561122081</v>
      </c>
      <c r="T2074" s="50">
        <v>143.44419328643394</v>
      </c>
      <c r="U2074" s="306">
        <v>123.5557932236659</v>
      </c>
      <c r="V2074" s="50">
        <v>125.37918196475303</v>
      </c>
      <c r="W2074" s="50">
        <v>129.78179452415591</v>
      </c>
      <c r="X2074" s="50">
        <v>135.87940006176109</v>
      </c>
      <c r="Y2074" s="50">
        <v>136.87426177797107</v>
      </c>
      <c r="Z2074" s="50">
        <v>141.83276847475545</v>
      </c>
    </row>
    <row r="2075" spans="1:26" x14ac:dyDescent="0.25">
      <c r="A2075" t="str">
        <f t="shared" si="41"/>
        <v>90. Creatieve activiteiten, kunst en amusement</v>
      </c>
      <c r="B2075">
        <v>90</v>
      </c>
      <c r="C2075" s="3" t="s">
        <v>166</v>
      </c>
      <c r="D2075" s="206"/>
      <c r="E2075" s="50">
        <v>85.111552295606131</v>
      </c>
      <c r="F2075" s="50">
        <v>86.93048875795229</v>
      </c>
      <c r="G2075" s="50">
        <v>82.145910583196965</v>
      </c>
      <c r="H2075" s="50">
        <v>87.39059122415027</v>
      </c>
      <c r="I2075" s="50">
        <v>86.013397458774193</v>
      </c>
      <c r="J2075" s="50">
        <v>96.67735187035764</v>
      </c>
      <c r="K2075" s="50">
        <v>84.213452002451632</v>
      </c>
      <c r="L2075" s="50">
        <v>61.048639885383189</v>
      </c>
      <c r="M2075" s="50">
        <v>73.544427785965254</v>
      </c>
      <c r="N2075" s="50">
        <v>91.77351652840639</v>
      </c>
      <c r="O2075" s="306">
        <v>86.765460181896017</v>
      </c>
      <c r="P2075" s="50">
        <v>87.995388498933664</v>
      </c>
      <c r="Q2075" s="50">
        <v>88.790681419489999</v>
      </c>
      <c r="R2075" s="50">
        <v>93.895837484003295</v>
      </c>
      <c r="S2075" s="50">
        <v>98.614563292876994</v>
      </c>
      <c r="T2075" s="50">
        <v>102.2709453200283</v>
      </c>
      <c r="U2075" s="306">
        <v>89.262981659241831</v>
      </c>
      <c r="V2075" s="50">
        <v>89.914574219773243</v>
      </c>
      <c r="W2075" s="50">
        <v>90.112125165454003</v>
      </c>
      <c r="X2075" s="50">
        <v>94.647216660502679</v>
      </c>
      <c r="Y2075" s="50">
        <v>98.729793103110822</v>
      </c>
      <c r="Z2075" s="50">
        <v>101.69628900487739</v>
      </c>
    </row>
    <row r="2076" spans="1:26" x14ac:dyDescent="0.25">
      <c r="A2076" t="str">
        <f t="shared" si="41"/>
        <v>90. Creatieve activiteiten, kunst en amusement</v>
      </c>
      <c r="B2076">
        <v>90</v>
      </c>
      <c r="C2076" s="3" t="s">
        <v>167</v>
      </c>
      <c r="D2076" s="206"/>
      <c r="E2076" s="50">
        <v>61.739632768274376</v>
      </c>
      <c r="F2076" s="50">
        <v>66.076922672656764</v>
      </c>
      <c r="G2076" s="50">
        <v>70.138956258120459</v>
      </c>
      <c r="H2076" s="50">
        <v>72.645400333503844</v>
      </c>
      <c r="I2076" s="50">
        <v>70.378478152229391</v>
      </c>
      <c r="J2076" s="50">
        <v>91.265163004287444</v>
      </c>
      <c r="K2076" s="50">
        <v>76.091991199842838</v>
      </c>
      <c r="L2076" s="50">
        <v>47.551470409947328</v>
      </c>
      <c r="M2076" s="50">
        <v>58.232436459830602</v>
      </c>
      <c r="N2076" s="50">
        <v>78.714590709888</v>
      </c>
      <c r="O2076" s="306">
        <v>68.546945958102924</v>
      </c>
      <c r="P2076" s="50">
        <v>69.658493184671144</v>
      </c>
      <c r="Q2076" s="50">
        <v>72.712103286063709</v>
      </c>
      <c r="R2076" s="50">
        <v>70.644201589053736</v>
      </c>
      <c r="S2076" s="50">
        <v>70.437617083741046</v>
      </c>
      <c r="T2076" s="50">
        <v>72.207620141365354</v>
      </c>
      <c r="U2076" s="306">
        <v>70.898736421214338</v>
      </c>
      <c r="V2076" s="50">
        <v>71.559965900916126</v>
      </c>
      <c r="W2076" s="50">
        <v>74.190520929356353</v>
      </c>
      <c r="X2076" s="50">
        <v>71.591901631965442</v>
      </c>
      <c r="Y2076" s="50">
        <v>70.898606045941563</v>
      </c>
      <c r="Z2076" s="50">
        <v>72.187455981076795</v>
      </c>
    </row>
    <row r="2077" spans="1:26" x14ac:dyDescent="0.25">
      <c r="A2077" t="str">
        <f t="shared" si="41"/>
        <v>90. Creatieve activiteiten, kunst en amusement</v>
      </c>
      <c r="B2077">
        <v>90</v>
      </c>
      <c r="C2077" s="3" t="s">
        <v>168</v>
      </c>
      <c r="D2077" s="206"/>
      <c r="E2077" s="50">
        <v>49.558171886615199</v>
      </c>
      <c r="F2077" s="50">
        <v>57.564773872234589</v>
      </c>
      <c r="G2077" s="50">
        <v>58.557039094389609</v>
      </c>
      <c r="H2077" s="50">
        <v>70.074520031045282</v>
      </c>
      <c r="I2077" s="50">
        <v>68.567610461770911</v>
      </c>
      <c r="J2077" s="50">
        <v>89.961161466634778</v>
      </c>
      <c r="K2077" s="50">
        <v>83.300527366259828</v>
      </c>
      <c r="L2077" s="50">
        <v>72.769481869638682</v>
      </c>
      <c r="M2077" s="50">
        <v>83.583205287573378</v>
      </c>
      <c r="N2077" s="50">
        <v>96.391121988805637</v>
      </c>
      <c r="O2077" s="306">
        <v>94.007906451120007</v>
      </c>
      <c r="P2077" s="50">
        <v>94.135847909402798</v>
      </c>
      <c r="Q2077" s="50">
        <v>88.647298718602045</v>
      </c>
      <c r="R2077" s="50">
        <v>88.299908714602651</v>
      </c>
      <c r="S2077" s="50">
        <v>89.692606791714141</v>
      </c>
      <c r="T2077" s="50">
        <v>86.036872639537506</v>
      </c>
      <c r="U2077" s="306">
        <v>95.552182187514958</v>
      </c>
      <c r="V2077" s="50">
        <v>95.033545349102212</v>
      </c>
      <c r="W2077" s="50">
        <v>88.885938638051485</v>
      </c>
      <c r="X2077" s="50">
        <v>87.937370525180256</v>
      </c>
      <c r="Y2077" s="50">
        <v>88.718773886105751</v>
      </c>
      <c r="Z2077" s="50">
        <v>84.525775617108209</v>
      </c>
    </row>
    <row r="2078" spans="1:26" x14ac:dyDescent="0.25">
      <c r="A2078" t="str">
        <f t="shared" si="41"/>
        <v>90. Creatieve activiteiten, kunst en amusement</v>
      </c>
      <c r="B2078">
        <v>90</v>
      </c>
      <c r="C2078" s="3" t="s">
        <v>169</v>
      </c>
      <c r="D2078" s="206"/>
      <c r="E2078" s="50">
        <v>16.645612188517092</v>
      </c>
      <c r="F2078" s="50">
        <v>19.419365317703654</v>
      </c>
      <c r="G2078" s="50">
        <v>18.574097550464504</v>
      </c>
      <c r="H2078" s="50">
        <v>20.800328198398606</v>
      </c>
      <c r="I2078" s="50">
        <v>19.954126581507865</v>
      </c>
      <c r="J2078" s="50">
        <v>24.032715462056412</v>
      </c>
      <c r="K2078" s="50">
        <v>16.310963925975102</v>
      </c>
      <c r="L2078" s="50">
        <v>19.609027183588722</v>
      </c>
      <c r="M2078" s="50">
        <v>20.121715880226148</v>
      </c>
      <c r="N2078" s="50">
        <v>25.646605688815619</v>
      </c>
      <c r="O2078" s="306">
        <v>27.361321188316097</v>
      </c>
      <c r="P2078" s="50">
        <v>36.787669200212576</v>
      </c>
      <c r="Q2078" s="50">
        <v>39.096259612400829</v>
      </c>
      <c r="R2078" s="50">
        <v>41.896545049435574</v>
      </c>
      <c r="S2078" s="50">
        <v>42.801969843556186</v>
      </c>
      <c r="T2078" s="50">
        <v>44.403829230381866</v>
      </c>
      <c r="U2078" s="306">
        <v>27.700663189890566</v>
      </c>
      <c r="V2078" s="50">
        <v>36.99142307915848</v>
      </c>
      <c r="W2078" s="50">
        <v>39.046277861646359</v>
      </c>
      <c r="X2078" s="50">
        <v>41.559307800155516</v>
      </c>
      <c r="Y2078" s="50">
        <v>42.169603281232114</v>
      </c>
      <c r="Z2078" s="50">
        <v>43.451207150984253</v>
      </c>
    </row>
    <row r="2079" spans="1:26" x14ac:dyDescent="0.25">
      <c r="A2079" t="str">
        <f t="shared" si="41"/>
        <v>90. Creatieve activiteiten, kunst en amusement</v>
      </c>
      <c r="B2079">
        <v>90</v>
      </c>
      <c r="C2079" s="3" t="s">
        <v>26</v>
      </c>
      <c r="D2079" s="208"/>
      <c r="E2079" s="50">
        <v>127.94341684340667</v>
      </c>
      <c r="F2079" s="50">
        <v>143.06106186259501</v>
      </c>
      <c r="G2079" s="50">
        <v>147.27009290297457</v>
      </c>
      <c r="H2079" s="50">
        <v>163.52024856294773</v>
      </c>
      <c r="I2079" s="50">
        <v>158.90021519550817</v>
      </c>
      <c r="J2079" s="50">
        <v>205.25903993297865</v>
      </c>
      <c r="K2079" s="50">
        <v>175.70348249207777</v>
      </c>
      <c r="L2079" s="50">
        <v>139.92997946317473</v>
      </c>
      <c r="M2079" s="50">
        <v>161.93735762763015</v>
      </c>
      <c r="N2079" s="50">
        <v>200.75231838750926</v>
      </c>
      <c r="O2079" s="306">
        <v>189.916173597539</v>
      </c>
      <c r="P2079" s="50">
        <v>200.58201029428653</v>
      </c>
      <c r="Q2079" s="50">
        <v>200.4556616170666</v>
      </c>
      <c r="R2079" s="50">
        <v>200.84065535309196</v>
      </c>
      <c r="S2079" s="50">
        <v>202.93219371901137</v>
      </c>
      <c r="T2079" s="50">
        <v>202.64832201128473</v>
      </c>
      <c r="U2079" s="306">
        <v>194.15158179861987</v>
      </c>
      <c r="V2079" s="50">
        <v>203.5849343291768</v>
      </c>
      <c r="W2079" s="50">
        <v>202.12273742905418</v>
      </c>
      <c r="X2079" s="50">
        <v>201.08857995730122</v>
      </c>
      <c r="Y2079" s="50">
        <v>201.78698321327943</v>
      </c>
      <c r="Z2079" s="50">
        <v>200.16443874916928</v>
      </c>
    </row>
    <row r="2080" spans="1:26" x14ac:dyDescent="0.25">
      <c r="A2080" t="str">
        <f t="shared" si="41"/>
        <v>90. Creatieve activiteiten, kunst en amusement</v>
      </c>
      <c r="B2080">
        <v>90</v>
      </c>
      <c r="C2080" s="3" t="s">
        <v>19</v>
      </c>
      <c r="D2080" s="208"/>
      <c r="E2080" s="50">
        <v>1153.2705511943009</v>
      </c>
      <c r="F2080" s="50">
        <v>1217.8797071008287</v>
      </c>
      <c r="G2080" s="50">
        <v>1234.9444610913624</v>
      </c>
      <c r="H2080" s="50">
        <v>1276.6209010517082</v>
      </c>
      <c r="I2080" s="50">
        <v>1265.8905833095041</v>
      </c>
      <c r="J2080" s="50">
        <v>1451.0701562014692</v>
      </c>
      <c r="K2080" s="50">
        <v>1275.6431210042713</v>
      </c>
      <c r="L2080" s="50">
        <v>1050.2115171880689</v>
      </c>
      <c r="M2080" s="50">
        <v>1268.4140050688441</v>
      </c>
      <c r="N2080" s="50">
        <v>1476.1952109765111</v>
      </c>
      <c r="O2080" s="306">
        <v>1385.5300943863322</v>
      </c>
      <c r="P2080" s="50">
        <v>1405.5532255066437</v>
      </c>
      <c r="Q2080" s="50">
        <v>1425.5505116196834</v>
      </c>
      <c r="R2080" s="50">
        <v>1448.5044380908489</v>
      </c>
      <c r="S2080" s="50">
        <v>1472.9388735217692</v>
      </c>
      <c r="T2080" s="50">
        <v>1492.1165156431102</v>
      </c>
      <c r="U2080" s="306">
        <v>1407.7834554622505</v>
      </c>
      <c r="V2080" s="50">
        <v>1418.498645530201</v>
      </c>
      <c r="W2080" s="50">
        <v>1428.9845630877144</v>
      </c>
      <c r="X2080" s="50">
        <v>1442.1662951283756</v>
      </c>
      <c r="Y2080" s="50">
        <v>1456.5507229142117</v>
      </c>
      <c r="Z2080" s="50">
        <v>1465.5992290232969</v>
      </c>
    </row>
    <row r="2081" spans="1:26" x14ac:dyDescent="0.25">
      <c r="A2081" t="str">
        <f t="shared" si="41"/>
        <v>90. Creatieve activiteiten, kunst en amusement</v>
      </c>
      <c r="B2081">
        <v>90</v>
      </c>
      <c r="C2081" s="3" t="s">
        <v>20</v>
      </c>
      <c r="D2081" s="208"/>
      <c r="E2081" s="207">
        <v>0.11093963746053462</v>
      </c>
      <c r="F2081" s="207">
        <v>0.11746731719765073</v>
      </c>
      <c r="G2081" s="207">
        <v>0.11925240166090302</v>
      </c>
      <c r="H2081" s="207">
        <v>0.12808833728809874</v>
      </c>
      <c r="I2081" s="207">
        <v>0.12552444681283945</v>
      </c>
      <c r="J2081" s="207">
        <v>0.14145356036423101</v>
      </c>
      <c r="K2081" s="207">
        <v>0.13773717711404446</v>
      </c>
      <c r="L2081" s="207">
        <v>0.13323980662279908</v>
      </c>
      <c r="M2081" s="207">
        <v>0.12766916557251423</v>
      </c>
      <c r="N2081" s="207">
        <v>0.13599306981541454</v>
      </c>
      <c r="O2081" s="307">
        <v>0.13707112849227224</v>
      </c>
      <c r="P2081" s="207">
        <v>0.14270680515992915</v>
      </c>
      <c r="Q2081" s="207">
        <v>0.14061631628142918</v>
      </c>
      <c r="R2081" s="207">
        <v>0.13865380738342992</v>
      </c>
      <c r="S2081" s="207">
        <v>0.13777366961183141</v>
      </c>
      <c r="T2081" s="207">
        <v>0.13581266602624675</v>
      </c>
      <c r="U2081" s="307">
        <v>0.13791295887539007</v>
      </c>
      <c r="V2081" s="207">
        <v>0.14352141609065944</v>
      </c>
      <c r="W2081" s="207">
        <v>0.14144501112896027</v>
      </c>
      <c r="X2081" s="207">
        <v>0.13943508500827997</v>
      </c>
      <c r="Y2081" s="207">
        <v>0.13853756003055742</v>
      </c>
      <c r="Z2081" s="207">
        <v>0.13657515286942573</v>
      </c>
    </row>
    <row r="2082" spans="1:26" x14ac:dyDescent="0.25">
      <c r="A2082" t="str">
        <f t="shared" si="41"/>
        <v>90. Creatieve activiteiten, kunst en amusement</v>
      </c>
      <c r="B2082">
        <v>90</v>
      </c>
      <c r="C2082" s="3" t="s">
        <v>29</v>
      </c>
      <c r="D2082" s="208"/>
      <c r="E2082" s="50">
        <v>1153.2705511943009</v>
      </c>
      <c r="F2082" s="50">
        <v>1217.8797071008287</v>
      </c>
      <c r="G2082" s="50">
        <v>1234.9444610913624</v>
      </c>
      <c r="H2082" s="50">
        <v>1276.6209010517082</v>
      </c>
      <c r="I2082" s="50">
        <v>1265.8905833095041</v>
      </c>
      <c r="J2082" s="50">
        <v>1237.0701562014692</v>
      </c>
      <c r="K2082" s="50">
        <v>1275.6431210042713</v>
      </c>
      <c r="L2082" s="50">
        <v>1050.2115171880689</v>
      </c>
      <c r="M2082" s="50">
        <v>1268.4140050688441</v>
      </c>
      <c r="N2082" s="50">
        <v>1452.4325743260983</v>
      </c>
      <c r="O2082" s="306">
        <v>1385.5300943863322</v>
      </c>
      <c r="P2082" s="50">
        <v>1405.5532255066437</v>
      </c>
      <c r="Q2082" s="50">
        <v>1425.5505116196834</v>
      </c>
      <c r="R2082" s="50">
        <v>1448.5044380908489</v>
      </c>
      <c r="S2082" s="50">
        <v>1472.9388735217692</v>
      </c>
      <c r="T2082" s="50">
        <v>1492.1165156431102</v>
      </c>
      <c r="U2082" s="306">
        <v>1407.7834554622505</v>
      </c>
      <c r="V2082" s="50">
        <v>1418.498645530201</v>
      </c>
      <c r="W2082" s="50">
        <v>1428.9845630877144</v>
      </c>
      <c r="X2082" s="50">
        <v>1442.1662951283756</v>
      </c>
      <c r="Y2082" s="50">
        <v>1456.5507229142117</v>
      </c>
      <c r="Z2082" s="50">
        <v>1465.5992290232969</v>
      </c>
    </row>
    <row r="2083" spans="1:26" x14ac:dyDescent="0.25">
      <c r="A2083" t="str">
        <f t="shared" si="41"/>
        <v>91. Bibliotheken, archieven, musea en overige culturele activiteiten</v>
      </c>
      <c r="B2083">
        <v>91</v>
      </c>
      <c r="C2083" s="3" t="s">
        <v>25</v>
      </c>
      <c r="D2083" s="50">
        <v>7172</v>
      </c>
      <c r="E2083" s="50">
        <v>7306</v>
      </c>
      <c r="F2083" s="50">
        <v>7316</v>
      </c>
      <c r="G2083" s="50">
        <v>7432</v>
      </c>
      <c r="H2083" s="50">
        <v>7404</v>
      </c>
      <c r="I2083" s="50">
        <v>7569</v>
      </c>
      <c r="J2083" s="50">
        <v>7395</v>
      </c>
      <c r="K2083" s="50">
        <v>7574</v>
      </c>
      <c r="L2083" s="50">
        <v>7403</v>
      </c>
      <c r="M2083" s="50">
        <v>8084</v>
      </c>
      <c r="N2083" s="50">
        <v>7912.0715758218921</v>
      </c>
      <c r="O2083" s="306">
        <v>7990.1549235509874</v>
      </c>
      <c r="P2083" s="50">
        <v>8069.008867088548</v>
      </c>
      <c r="Q2083" s="50">
        <v>8148.6410113582469</v>
      </c>
      <c r="R2083" s="50">
        <v>8229.0590363359115</v>
      </c>
      <c r="S2083" s="50">
        <v>8310.2706977901598</v>
      </c>
      <c r="T2083" s="50">
        <v>8392.2838280304604</v>
      </c>
      <c r="U2083" s="306">
        <v>7924.3981503562682</v>
      </c>
      <c r="V2083" s="50">
        <v>7936.743929019206</v>
      </c>
      <c r="W2083" s="50">
        <v>7949.1089417296907</v>
      </c>
      <c r="X2083" s="50">
        <v>7961.4932184533172</v>
      </c>
      <c r="Y2083" s="50">
        <v>7973.8967892023593</v>
      </c>
      <c r="Z2083" s="50">
        <v>7986.3196840358514</v>
      </c>
    </row>
    <row r="2084" spans="1:26" x14ac:dyDescent="0.25">
      <c r="A2084" t="str">
        <f t="shared" si="41"/>
        <v>91. Bibliotheken, archieven, musea en overige culturele activiteiten</v>
      </c>
      <c r="B2084">
        <v>91</v>
      </c>
      <c r="C2084" s="3" t="s">
        <v>154</v>
      </c>
      <c r="D2084" s="206"/>
      <c r="E2084" s="50">
        <v>134</v>
      </c>
      <c r="F2084" s="50">
        <v>10</v>
      </c>
      <c r="G2084" s="50">
        <v>116</v>
      </c>
      <c r="H2084" s="50">
        <v>-28</v>
      </c>
      <c r="I2084" s="50">
        <v>165</v>
      </c>
      <c r="J2084" s="50">
        <v>-174</v>
      </c>
      <c r="K2084" s="50">
        <v>179</v>
      </c>
      <c r="L2084" s="50">
        <v>-171</v>
      </c>
      <c r="M2084" s="50">
        <v>681</v>
      </c>
      <c r="N2084" s="50">
        <v>-171.92842417810789</v>
      </c>
      <c r="O2084" s="306">
        <v>78.083347729095294</v>
      </c>
      <c r="P2084" s="50">
        <v>78.853943537560554</v>
      </c>
      <c r="Q2084" s="50">
        <v>79.632144269698983</v>
      </c>
      <c r="R2084" s="50">
        <v>80.418024977664572</v>
      </c>
      <c r="S2084" s="50">
        <v>81.211661454248315</v>
      </c>
      <c r="T2084" s="50">
        <v>82.013130240300598</v>
      </c>
      <c r="U2084" s="306">
        <v>12.32657453437605</v>
      </c>
      <c r="V2084" s="50">
        <v>12.345778662937846</v>
      </c>
      <c r="W2084" s="50">
        <v>12.365012710484734</v>
      </c>
      <c r="X2084" s="50">
        <v>12.384276723626499</v>
      </c>
      <c r="Y2084" s="50">
        <v>12.403570749042046</v>
      </c>
      <c r="Z2084" s="50">
        <v>12.422894833492137</v>
      </c>
    </row>
    <row r="2085" spans="1:26" x14ac:dyDescent="0.25">
      <c r="A2085" t="str">
        <f t="shared" si="41"/>
        <v>91. Bibliotheken, archieven, musea en overige culturele activiteiten</v>
      </c>
      <c r="B2085">
        <v>91</v>
      </c>
      <c r="C2085" s="3" t="s">
        <v>155</v>
      </c>
      <c r="D2085" s="206"/>
      <c r="E2085" s="207">
        <v>1.0186837702175124</v>
      </c>
      <c r="F2085" s="207">
        <v>1.0013687380235423</v>
      </c>
      <c r="G2085" s="207">
        <v>1.0158556588299616</v>
      </c>
      <c r="H2085" s="207">
        <v>0.99623250807319697</v>
      </c>
      <c r="I2085" s="207">
        <v>1.0222852512155591</v>
      </c>
      <c r="J2085" s="207">
        <v>0.97701149425287359</v>
      </c>
      <c r="K2085" s="207">
        <v>1.0242055442866802</v>
      </c>
      <c r="L2085" s="207">
        <v>0.9774227620808027</v>
      </c>
      <c r="M2085" s="207">
        <v>1.0919897338916655</v>
      </c>
      <c r="N2085" s="207">
        <v>0.97873225826594412</v>
      </c>
      <c r="O2085" s="307">
        <v>1.0098688879367201</v>
      </c>
      <c r="P2085" s="207">
        <v>1.0098688879367206</v>
      </c>
      <c r="Q2085" s="207">
        <v>1.0098688879367204</v>
      </c>
      <c r="R2085" s="207">
        <v>1.0098688879367212</v>
      </c>
      <c r="S2085" s="207">
        <v>1.0098688879367195</v>
      </c>
      <c r="T2085" s="207">
        <v>1.0098688879367201</v>
      </c>
      <c r="U2085" s="307">
        <v>1.0015579452759305</v>
      </c>
      <c r="V2085" s="207">
        <v>1.0015579452759302</v>
      </c>
      <c r="W2085" s="207">
        <v>1.0015579452759305</v>
      </c>
      <c r="X2085" s="207">
        <v>1.0015579452759307</v>
      </c>
      <c r="Y2085" s="207">
        <v>1.0015579452759305</v>
      </c>
      <c r="Z2085" s="207">
        <v>1.00155794527593</v>
      </c>
    </row>
    <row r="2086" spans="1:26" x14ac:dyDescent="0.25">
      <c r="A2086" t="str">
        <f t="shared" si="41"/>
        <v>91. Bibliotheken, archieven, musea en overige culturele activiteiten</v>
      </c>
      <c r="B2086">
        <v>91</v>
      </c>
      <c r="C2086" s="3" t="s">
        <v>8</v>
      </c>
      <c r="D2086" s="50">
        <v>8</v>
      </c>
      <c r="E2086" s="50">
        <v>10</v>
      </c>
      <c r="F2086" s="50">
        <v>10</v>
      </c>
      <c r="G2086" s="50">
        <v>7</v>
      </c>
      <c r="H2086" s="50">
        <v>8</v>
      </c>
      <c r="I2086" s="50">
        <v>13</v>
      </c>
      <c r="J2086" s="50">
        <v>6</v>
      </c>
      <c r="K2086" s="50">
        <v>9</v>
      </c>
      <c r="L2086" s="50">
        <v>5</v>
      </c>
      <c r="M2086" s="50">
        <v>10</v>
      </c>
      <c r="N2086" s="50">
        <v>7.8982892511612262</v>
      </c>
      <c r="O2086" s="306">
        <v>7.4305144804910688</v>
      </c>
      <c r="P2086" s="50">
        <v>7.8540789096008234</v>
      </c>
      <c r="Q2086" s="50">
        <v>8.2274418054974241</v>
      </c>
      <c r="R2086" s="50">
        <v>8.3362931787839081</v>
      </c>
      <c r="S2086" s="50">
        <v>8.2350868918622915</v>
      </c>
      <c r="T2086" s="50">
        <v>7.1615649043009482</v>
      </c>
      <c r="U2086" s="306">
        <v>7.3693633939241048</v>
      </c>
      <c r="V2086" s="50">
        <v>7.7253370433218853</v>
      </c>
      <c r="W2086" s="50">
        <v>8.0259801766305721</v>
      </c>
      <c r="X2086" s="50">
        <v>8.0652406692999179</v>
      </c>
      <c r="Y2086" s="50">
        <v>7.9017561898777817</v>
      </c>
      <c r="Z2086" s="50">
        <v>6.8151349424917846</v>
      </c>
    </row>
    <row r="2087" spans="1:26" x14ac:dyDescent="0.25">
      <c r="A2087" t="str">
        <f t="shared" si="41"/>
        <v>91. Bibliotheken, archieven, musea en overige culturele activiteiten</v>
      </c>
      <c r="B2087">
        <v>91</v>
      </c>
      <c r="C2087" s="3" t="s">
        <v>9</v>
      </c>
      <c r="D2087" s="50">
        <v>153</v>
      </c>
      <c r="E2087" s="50">
        <v>152</v>
      </c>
      <c r="F2087" s="50">
        <v>165</v>
      </c>
      <c r="G2087" s="50">
        <v>192</v>
      </c>
      <c r="H2087" s="50">
        <v>170</v>
      </c>
      <c r="I2087" s="50">
        <v>168</v>
      </c>
      <c r="J2087" s="50">
        <v>159</v>
      </c>
      <c r="K2087" s="50">
        <v>152</v>
      </c>
      <c r="L2087" s="50">
        <v>187</v>
      </c>
      <c r="M2087" s="50">
        <v>199</v>
      </c>
      <c r="N2087" s="50">
        <v>155.85345185140233</v>
      </c>
      <c r="O2087" s="306">
        <v>146.62305899294586</v>
      </c>
      <c r="P2087" s="50">
        <v>154.98106871619302</v>
      </c>
      <c r="Q2087" s="50">
        <v>162.34847376661776</v>
      </c>
      <c r="R2087" s="50">
        <v>164.49638981856151</v>
      </c>
      <c r="S2087" s="50">
        <v>162.49933087779431</v>
      </c>
      <c r="T2087" s="50">
        <v>141.31599584417103</v>
      </c>
      <c r="U2087" s="306">
        <v>145.41639162196751</v>
      </c>
      <c r="V2087" s="50">
        <v>152.44066235485161</v>
      </c>
      <c r="W2087" s="50">
        <v>158.37312046211719</v>
      </c>
      <c r="X2087" s="50">
        <v>159.14783041630187</v>
      </c>
      <c r="Y2087" s="50">
        <v>155.92186342119294</v>
      </c>
      <c r="Z2087" s="50">
        <v>134.48004648149487</v>
      </c>
    </row>
    <row r="2088" spans="1:26" x14ac:dyDescent="0.25">
      <c r="A2088" t="str">
        <f t="shared" si="41"/>
        <v>91. Bibliotheken, archieven, musea en overige culturele activiteiten</v>
      </c>
      <c r="B2088">
        <v>91</v>
      </c>
      <c r="C2088" s="3" t="s">
        <v>10</v>
      </c>
      <c r="D2088" s="50">
        <v>535</v>
      </c>
      <c r="E2088" s="50">
        <v>519</v>
      </c>
      <c r="F2088" s="50">
        <v>489</v>
      </c>
      <c r="G2088" s="50">
        <v>549</v>
      </c>
      <c r="H2088" s="50">
        <v>518</v>
      </c>
      <c r="I2088" s="50">
        <v>565</v>
      </c>
      <c r="J2088" s="50">
        <v>522</v>
      </c>
      <c r="K2088" s="50">
        <v>557</v>
      </c>
      <c r="L2088" s="50">
        <v>576</v>
      </c>
      <c r="M2088" s="50">
        <v>694</v>
      </c>
      <c r="N2088" s="50">
        <v>507.32732352807687</v>
      </c>
      <c r="O2088" s="306">
        <v>477.28095337479846</v>
      </c>
      <c r="P2088" s="50">
        <v>504.48758019342961</v>
      </c>
      <c r="Q2088" s="50">
        <v>528.46963411125319</v>
      </c>
      <c r="R2088" s="50">
        <v>535.46143627444542</v>
      </c>
      <c r="S2088" s="50">
        <v>528.96069756566635</v>
      </c>
      <c r="T2088" s="50">
        <v>460.00563408556326</v>
      </c>
      <c r="U2088" s="306">
        <v>473.35306265159022</v>
      </c>
      <c r="V2088" s="50">
        <v>496.21816078267557</v>
      </c>
      <c r="W2088" s="50">
        <v>515.52923832217766</v>
      </c>
      <c r="X2088" s="50">
        <v>518.05104020014824</v>
      </c>
      <c r="Y2088" s="50">
        <v>507.55001387075419</v>
      </c>
      <c r="Z2088" s="50">
        <v>437.7535514223793</v>
      </c>
    </row>
    <row r="2089" spans="1:26" x14ac:dyDescent="0.25">
      <c r="A2089" t="str">
        <f t="shared" si="41"/>
        <v>91. Bibliotheken, archieven, musea en overige culturele activiteiten</v>
      </c>
      <c r="B2089">
        <v>91</v>
      </c>
      <c r="C2089" s="3" t="s">
        <v>11</v>
      </c>
      <c r="D2089" s="50">
        <v>670</v>
      </c>
      <c r="E2089" s="50">
        <v>678</v>
      </c>
      <c r="F2089" s="50">
        <v>663</v>
      </c>
      <c r="G2089" s="50">
        <v>687</v>
      </c>
      <c r="H2089" s="50">
        <v>683</v>
      </c>
      <c r="I2089" s="50">
        <v>730</v>
      </c>
      <c r="J2089" s="50">
        <v>741</v>
      </c>
      <c r="K2089" s="50">
        <v>781</v>
      </c>
      <c r="L2089" s="50">
        <v>843</v>
      </c>
      <c r="M2089" s="50">
        <v>922</v>
      </c>
      <c r="N2089" s="50">
        <v>922.22533468821564</v>
      </c>
      <c r="O2089" s="306">
        <v>890.30865731970255</v>
      </c>
      <c r="P2089" s="50">
        <v>830.12099044222452</v>
      </c>
      <c r="Q2089" s="50">
        <v>779.82330703159982</v>
      </c>
      <c r="R2089" s="50">
        <v>751.15840169282615</v>
      </c>
      <c r="S2089" s="50">
        <v>707.72927466003296</v>
      </c>
      <c r="T2089" s="50">
        <v>713.37200427041853</v>
      </c>
      <c r="U2089" s="306">
        <v>882.98166240999035</v>
      </c>
      <c r="V2089" s="50">
        <v>816.51387918488945</v>
      </c>
      <c r="W2089" s="50">
        <v>760.72812807111882</v>
      </c>
      <c r="X2089" s="50">
        <v>726.73467217273617</v>
      </c>
      <c r="Y2089" s="50">
        <v>679.08259502747683</v>
      </c>
      <c r="Z2089" s="50">
        <v>678.86370343148837</v>
      </c>
    </row>
    <row r="2090" spans="1:26" x14ac:dyDescent="0.25">
      <c r="A2090" t="str">
        <f t="shared" si="41"/>
        <v>91. Bibliotheken, archieven, musea en overige culturele activiteiten</v>
      </c>
      <c r="B2090">
        <v>91</v>
      </c>
      <c r="C2090" s="3" t="s">
        <v>12</v>
      </c>
      <c r="D2090" s="50">
        <v>759</v>
      </c>
      <c r="E2090" s="50">
        <v>776</v>
      </c>
      <c r="F2090" s="50">
        <v>809</v>
      </c>
      <c r="G2090" s="50">
        <v>834</v>
      </c>
      <c r="H2090" s="50">
        <v>832</v>
      </c>
      <c r="I2090" s="50">
        <v>858</v>
      </c>
      <c r="J2090" s="50">
        <v>836</v>
      </c>
      <c r="K2090" s="50">
        <v>847</v>
      </c>
      <c r="L2090" s="50">
        <v>825</v>
      </c>
      <c r="M2090" s="50">
        <v>919</v>
      </c>
      <c r="N2090" s="50">
        <v>985.93512564629168</v>
      </c>
      <c r="O2090" s="306">
        <v>1013.370842242221</v>
      </c>
      <c r="P2090" s="50">
        <v>1066.3625487098172</v>
      </c>
      <c r="Q2090" s="50">
        <v>1138.7209691761109</v>
      </c>
      <c r="R2090" s="50">
        <v>1145.8101009496263</v>
      </c>
      <c r="S2090" s="50">
        <v>1146.0901343138908</v>
      </c>
      <c r="T2090" s="50">
        <v>1106.4258704119466</v>
      </c>
      <c r="U2090" s="306">
        <v>1005.0310794625211</v>
      </c>
      <c r="V2090" s="50">
        <v>1048.8830318586406</v>
      </c>
      <c r="W2090" s="50">
        <v>1110.8376262490585</v>
      </c>
      <c r="X2090" s="50">
        <v>1108.5543691041016</v>
      </c>
      <c r="Y2090" s="50">
        <v>1099.6999706125325</v>
      </c>
      <c r="Z2090" s="50">
        <v>1052.9041782743375</v>
      </c>
    </row>
    <row r="2091" spans="1:26" x14ac:dyDescent="0.25">
      <c r="A2091" t="str">
        <f t="shared" si="41"/>
        <v>91. Bibliotheken, archieven, musea en overige culturele activiteiten</v>
      </c>
      <c r="B2091">
        <v>91</v>
      </c>
      <c r="C2091" s="3" t="s">
        <v>13</v>
      </c>
      <c r="D2091" s="50">
        <v>767</v>
      </c>
      <c r="E2091" s="50">
        <v>756</v>
      </c>
      <c r="F2091" s="50">
        <v>751</v>
      </c>
      <c r="G2091" s="50">
        <v>808</v>
      </c>
      <c r="H2091" s="50">
        <v>852</v>
      </c>
      <c r="I2091" s="50">
        <v>897</v>
      </c>
      <c r="J2091" s="50">
        <v>908</v>
      </c>
      <c r="K2091" s="50">
        <v>950</v>
      </c>
      <c r="L2091" s="50">
        <v>963</v>
      </c>
      <c r="M2091" s="50">
        <v>1061</v>
      </c>
      <c r="N2091" s="50">
        <v>1071.5777954587875</v>
      </c>
      <c r="O2091" s="306">
        <v>1108.272094422063</v>
      </c>
      <c r="P2091" s="50">
        <v>1114.2121502544885</v>
      </c>
      <c r="Q2091" s="50">
        <v>1098.2648427894987</v>
      </c>
      <c r="R2091" s="50">
        <v>1142.0818685170354</v>
      </c>
      <c r="S2091" s="50">
        <v>1225.2651039550542</v>
      </c>
      <c r="T2091" s="50">
        <v>1259.3606800964938</v>
      </c>
      <c r="U2091" s="306">
        <v>1099.151320488613</v>
      </c>
      <c r="V2091" s="50">
        <v>1095.9482961087076</v>
      </c>
      <c r="W2091" s="50">
        <v>1071.3721306456437</v>
      </c>
      <c r="X2091" s="50">
        <v>1104.9473592263228</v>
      </c>
      <c r="Y2091" s="50">
        <v>1175.6701837579058</v>
      </c>
      <c r="Z2091" s="50">
        <v>1198.4409959018005</v>
      </c>
    </row>
    <row r="2092" spans="1:26" x14ac:dyDescent="0.25">
      <c r="A2092" t="str">
        <f t="shared" si="41"/>
        <v>91. Bibliotheken, archieven, musea en overige culturele activiteiten</v>
      </c>
      <c r="B2092">
        <v>91</v>
      </c>
      <c r="C2092" s="3" t="s">
        <v>14</v>
      </c>
      <c r="D2092" s="50">
        <v>912</v>
      </c>
      <c r="E2092" s="50">
        <v>910</v>
      </c>
      <c r="F2092" s="50">
        <v>871</v>
      </c>
      <c r="G2092" s="50">
        <v>865</v>
      </c>
      <c r="H2092" s="50">
        <v>859</v>
      </c>
      <c r="I2092" s="50">
        <v>883</v>
      </c>
      <c r="J2092" s="50">
        <v>824</v>
      </c>
      <c r="K2092" s="50">
        <v>869</v>
      </c>
      <c r="L2092" s="50">
        <v>871</v>
      </c>
      <c r="M2092" s="50">
        <v>957</v>
      </c>
      <c r="N2092" s="50">
        <v>1025.6231921447652</v>
      </c>
      <c r="O2092" s="306">
        <v>1090.8189905728966</v>
      </c>
      <c r="P2092" s="50">
        <v>1185.9865525714954</v>
      </c>
      <c r="Q2092" s="50">
        <v>1261.2792344061415</v>
      </c>
      <c r="R2092" s="50">
        <v>1318.5515369930083</v>
      </c>
      <c r="S2092" s="50">
        <v>1331.6970303579296</v>
      </c>
      <c r="T2092" s="50">
        <v>1377.2986555199543</v>
      </c>
      <c r="U2092" s="306">
        <v>1081.8418508746192</v>
      </c>
      <c r="V2092" s="50">
        <v>1166.5461924838085</v>
      </c>
      <c r="W2092" s="50">
        <v>1230.3948629299919</v>
      </c>
      <c r="X2092" s="50">
        <v>1275.6791601078658</v>
      </c>
      <c r="Y2092" s="50">
        <v>1277.7940768385713</v>
      </c>
      <c r="Z2092" s="50">
        <v>1310.6738986396442</v>
      </c>
    </row>
    <row r="2093" spans="1:26" x14ac:dyDescent="0.25">
      <c r="A2093" t="str">
        <f t="shared" si="41"/>
        <v>91. Bibliotheken, archieven, musea en overige culturele activiteiten</v>
      </c>
      <c r="B2093">
        <v>91</v>
      </c>
      <c r="C2093" s="3" t="s">
        <v>15</v>
      </c>
      <c r="D2093" s="50">
        <v>1380</v>
      </c>
      <c r="E2093" s="50">
        <v>1360</v>
      </c>
      <c r="F2093" s="50">
        <v>1282</v>
      </c>
      <c r="G2093" s="50">
        <v>1132</v>
      </c>
      <c r="H2093" s="50">
        <v>1064</v>
      </c>
      <c r="I2093" s="50">
        <v>1035</v>
      </c>
      <c r="J2093" s="50">
        <v>1011</v>
      </c>
      <c r="K2093" s="50">
        <v>990</v>
      </c>
      <c r="L2093" s="50">
        <v>967</v>
      </c>
      <c r="M2093" s="50">
        <v>994</v>
      </c>
      <c r="N2093" s="50">
        <v>987.39881052004114</v>
      </c>
      <c r="O2093" s="306">
        <v>971.55927436935178</v>
      </c>
      <c r="P2093" s="50">
        <v>1008.795058459388</v>
      </c>
      <c r="Q2093" s="50">
        <v>1050.2350490637718</v>
      </c>
      <c r="R2093" s="50">
        <v>1119.3075032701815</v>
      </c>
      <c r="S2093" s="50">
        <v>1200.3872035646373</v>
      </c>
      <c r="T2093" s="50">
        <v>1277.01795992287</v>
      </c>
      <c r="U2093" s="306">
        <v>963.56360927134119</v>
      </c>
      <c r="V2093" s="50">
        <v>992.25917181833972</v>
      </c>
      <c r="W2093" s="50">
        <v>1024.5184206537035</v>
      </c>
      <c r="X2093" s="50">
        <v>1082.9134968288381</v>
      </c>
      <c r="Y2093" s="50">
        <v>1151.7992633920994</v>
      </c>
      <c r="Z2093" s="50">
        <v>1215.244131297784</v>
      </c>
    </row>
    <row r="2094" spans="1:26" x14ac:dyDescent="0.25">
      <c r="A2094" t="str">
        <f t="shared" si="41"/>
        <v>91. Bibliotheken, archieven, musea en overige culturele activiteiten</v>
      </c>
      <c r="B2094">
        <v>91</v>
      </c>
      <c r="C2094" s="3" t="s">
        <v>16</v>
      </c>
      <c r="D2094" s="50">
        <v>1376</v>
      </c>
      <c r="E2094" s="50">
        <v>1482</v>
      </c>
      <c r="F2094" s="50">
        <v>1511</v>
      </c>
      <c r="G2094" s="50">
        <v>1518</v>
      </c>
      <c r="H2094" s="50">
        <v>1522</v>
      </c>
      <c r="I2094" s="50">
        <v>1421</v>
      </c>
      <c r="J2094" s="50">
        <v>1369</v>
      </c>
      <c r="K2094" s="50">
        <v>1322</v>
      </c>
      <c r="L2094" s="50">
        <v>1133</v>
      </c>
      <c r="M2094" s="50">
        <v>1179</v>
      </c>
      <c r="N2094" s="50">
        <v>1121</v>
      </c>
      <c r="O2094" s="306">
        <v>1128.4082102084658</v>
      </c>
      <c r="P2094" s="50">
        <v>1081.7672976050862</v>
      </c>
      <c r="Q2094" s="50">
        <v>1079.4496770380752</v>
      </c>
      <c r="R2094" s="50">
        <v>1038.175893589723</v>
      </c>
      <c r="S2094" s="50">
        <v>1032.0310767194949</v>
      </c>
      <c r="T2094" s="50">
        <v>1018.530401461144</v>
      </c>
      <c r="U2094" s="306">
        <v>1119.1217215909508</v>
      </c>
      <c r="V2094" s="50">
        <v>1064.0352704156303</v>
      </c>
      <c r="W2094" s="50">
        <v>1053.0176833081928</v>
      </c>
      <c r="X2094" s="50">
        <v>1004.4198613571473</v>
      </c>
      <c r="Y2094" s="50">
        <v>990.25766888663929</v>
      </c>
      <c r="Z2094" s="50">
        <v>969.26052081428065</v>
      </c>
    </row>
    <row r="2095" spans="1:26" x14ac:dyDescent="0.25">
      <c r="A2095" t="str">
        <f t="shared" si="41"/>
        <v>91. Bibliotheken, archieven, musea en overige culturele activiteiten</v>
      </c>
      <c r="B2095">
        <v>91</v>
      </c>
      <c r="C2095" s="3" t="s">
        <v>17</v>
      </c>
      <c r="D2095" s="50">
        <v>522</v>
      </c>
      <c r="E2095" s="50">
        <v>586</v>
      </c>
      <c r="F2095" s="50">
        <v>684</v>
      </c>
      <c r="G2095" s="50">
        <v>746</v>
      </c>
      <c r="H2095" s="50">
        <v>794</v>
      </c>
      <c r="I2095" s="50">
        <v>904</v>
      </c>
      <c r="J2095" s="50">
        <v>954</v>
      </c>
      <c r="K2095" s="50">
        <v>1002</v>
      </c>
      <c r="L2095" s="50">
        <v>932</v>
      </c>
      <c r="M2095" s="50">
        <v>1025</v>
      </c>
      <c r="N2095" s="50">
        <v>985.93541418464633</v>
      </c>
      <c r="O2095" s="306">
        <v>929.65829794817682</v>
      </c>
      <c r="P2095" s="50">
        <v>858.69128854015185</v>
      </c>
      <c r="Q2095" s="50">
        <v>786.15470203557175</v>
      </c>
      <c r="R2095" s="50">
        <v>752.41848966643875</v>
      </c>
      <c r="S2095" s="50">
        <v>722.93245289520792</v>
      </c>
      <c r="T2095" s="50">
        <v>733.80204470710737</v>
      </c>
      <c r="U2095" s="306">
        <v>922.00746633956999</v>
      </c>
      <c r="V2095" s="50">
        <v>844.61586094176482</v>
      </c>
      <c r="W2095" s="50">
        <v>766.90448908267206</v>
      </c>
      <c r="X2095" s="50">
        <v>727.95378869775732</v>
      </c>
      <c r="Y2095" s="50">
        <v>693.67039589747458</v>
      </c>
      <c r="Z2095" s="50">
        <v>698.30547130166201</v>
      </c>
    </row>
    <row r="2096" spans="1:26" x14ac:dyDescent="0.25">
      <c r="A2096" t="str">
        <f t="shared" si="41"/>
        <v>91. Bibliotheken, archieven, musea en overige culturele activiteiten</v>
      </c>
      <c r="B2096">
        <v>91</v>
      </c>
      <c r="C2096" s="3" t="s">
        <v>156</v>
      </c>
      <c r="D2096" s="50">
        <v>90</v>
      </c>
      <c r="E2096" s="50">
        <v>77</v>
      </c>
      <c r="F2096" s="50">
        <v>81</v>
      </c>
      <c r="G2096" s="50">
        <v>94</v>
      </c>
      <c r="H2096" s="50">
        <v>102</v>
      </c>
      <c r="I2096" s="50">
        <v>95</v>
      </c>
      <c r="J2096" s="50">
        <v>65</v>
      </c>
      <c r="K2096" s="50">
        <v>95</v>
      </c>
      <c r="L2096" s="50">
        <v>101</v>
      </c>
      <c r="M2096" s="50">
        <v>124</v>
      </c>
      <c r="N2096" s="50">
        <v>141.2968385485043</v>
      </c>
      <c r="O2096" s="306">
        <v>226.42402961987531</v>
      </c>
      <c r="P2096" s="50">
        <v>255.75025268667332</v>
      </c>
      <c r="Q2096" s="50">
        <v>255.66768013410891</v>
      </c>
      <c r="R2096" s="50">
        <v>253.26112238527844</v>
      </c>
      <c r="S2096" s="50">
        <v>244.44330598859074</v>
      </c>
      <c r="T2096" s="50">
        <v>297.99301680649336</v>
      </c>
      <c r="U2096" s="306">
        <v>224.56062225118166</v>
      </c>
      <c r="V2096" s="50">
        <v>251.55806602657526</v>
      </c>
      <c r="W2096" s="50">
        <v>249.4072618283837</v>
      </c>
      <c r="X2096" s="50">
        <v>245.02639967279535</v>
      </c>
      <c r="Y2096" s="50">
        <v>234.54900130783318</v>
      </c>
      <c r="Z2096" s="50">
        <v>283.57805152848852</v>
      </c>
    </row>
    <row r="2097" spans="1:26" x14ac:dyDescent="0.25">
      <c r="A2097" t="str">
        <f t="shared" si="41"/>
        <v>91. Bibliotheken, archieven, musea en overige culturele activiteiten</v>
      </c>
      <c r="B2097">
        <v>91</v>
      </c>
      <c r="C2097" s="3" t="s">
        <v>6</v>
      </c>
      <c r="D2097" s="50">
        <v>1988</v>
      </c>
      <c r="E2097" s="50">
        <v>2145</v>
      </c>
      <c r="F2097" s="50">
        <v>2276</v>
      </c>
      <c r="G2097" s="50">
        <v>2358</v>
      </c>
      <c r="H2097" s="50">
        <v>2418</v>
      </c>
      <c r="I2097" s="50">
        <v>2420</v>
      </c>
      <c r="J2097" s="50">
        <v>2388</v>
      </c>
      <c r="K2097" s="50">
        <v>2419</v>
      </c>
      <c r="L2097" s="50">
        <v>2166</v>
      </c>
      <c r="M2097" s="50">
        <v>2328</v>
      </c>
      <c r="N2097" s="50">
        <v>2248.2322527331503</v>
      </c>
      <c r="O2097" s="306">
        <v>2284.4905377765181</v>
      </c>
      <c r="P2097" s="50">
        <v>2196.2088388319116</v>
      </c>
      <c r="Q2097" s="50">
        <v>2121.2720592077558</v>
      </c>
      <c r="R2097" s="50">
        <v>2043.8555056414402</v>
      </c>
      <c r="S2097" s="50">
        <v>1999.4068356032935</v>
      </c>
      <c r="T2097" s="50">
        <v>2050.3254629747448</v>
      </c>
      <c r="U2097" s="306">
        <v>2265.6898101817023</v>
      </c>
      <c r="V2097" s="50">
        <v>2160.2091973839706</v>
      </c>
      <c r="W2097" s="50">
        <v>2069.3294342192485</v>
      </c>
      <c r="X2097" s="50">
        <v>1977.4000497277</v>
      </c>
      <c r="Y2097" s="50">
        <v>1918.4770660919469</v>
      </c>
      <c r="Z2097" s="50">
        <v>1951.1440436444311</v>
      </c>
    </row>
    <row r="2098" spans="1:26" x14ac:dyDescent="0.25">
      <c r="A2098" t="str">
        <f t="shared" si="41"/>
        <v>91. Bibliotheken, archieven, musea en overige culturele activiteiten</v>
      </c>
      <c r="B2098">
        <v>91</v>
      </c>
      <c r="C2098" s="3" t="s">
        <v>157</v>
      </c>
      <c r="D2098" s="207">
        <v>1.0150004218043913</v>
      </c>
      <c r="E2098" s="206"/>
      <c r="F2098" s="206"/>
      <c r="G2098" s="206"/>
      <c r="H2098" s="206"/>
      <c r="I2098" s="206"/>
      <c r="J2098" s="206"/>
      <c r="K2098" s="206"/>
      <c r="L2098" s="206"/>
      <c r="M2098" s="206"/>
      <c r="N2098" s="206"/>
      <c r="O2098" s="308"/>
      <c r="P2098" s="206"/>
      <c r="Q2098" s="206"/>
      <c r="R2098" s="206"/>
      <c r="S2098" s="206"/>
      <c r="T2098" s="206"/>
      <c r="U2098" s="308"/>
      <c r="V2098" s="206"/>
      <c r="W2098" s="206"/>
      <c r="X2098" s="206"/>
      <c r="Y2098" s="206"/>
      <c r="Z2098" s="206"/>
    </row>
    <row r="2099" spans="1:26" x14ac:dyDescent="0.25">
      <c r="A2099" t="str">
        <f t="shared" si="41"/>
        <v>91. Bibliotheken, archieven, musea en overige culturele activiteiten</v>
      </c>
      <c r="B2099">
        <v>91</v>
      </c>
      <c r="C2099" s="3" t="s">
        <v>158</v>
      </c>
      <c r="D2099" s="206"/>
      <c r="E2099" s="207">
        <v>-1.8416742065605618E-3</v>
      </c>
      <c r="F2099" s="207">
        <v>6.8158418904245011E-3</v>
      </c>
      <c r="G2099" s="207">
        <v>-4.2761851278516616E-4</v>
      </c>
      <c r="H2099" s="207">
        <v>9.3839568655971761E-3</v>
      </c>
      <c r="I2099" s="207">
        <v>-3.6424147055839073E-3</v>
      </c>
      <c r="J2099" s="207">
        <v>1.8994463775758863E-2</v>
      </c>
      <c r="K2099" s="207">
        <v>-4.6025612411444428E-3</v>
      </c>
      <c r="L2099" s="207">
        <v>1.8788829861794309E-2</v>
      </c>
      <c r="M2099" s="207">
        <v>-3.849465604363711E-2</v>
      </c>
      <c r="N2099" s="207">
        <v>1.8134081769223598E-2</v>
      </c>
      <c r="O2099" s="307">
        <v>2.5657669338355893E-3</v>
      </c>
      <c r="P2099" s="207">
        <v>2.5657669338353672E-3</v>
      </c>
      <c r="Q2099" s="207">
        <v>2.5657669338354783E-3</v>
      </c>
      <c r="R2099" s="207">
        <v>2.5657669338350342E-3</v>
      </c>
      <c r="S2099" s="207">
        <v>2.5657669338359224E-3</v>
      </c>
      <c r="T2099" s="207">
        <v>2.5657669338355893E-3</v>
      </c>
      <c r="U2099" s="307">
        <v>6.7212382642304336E-3</v>
      </c>
      <c r="V2099" s="207">
        <v>6.7212382642305446E-3</v>
      </c>
      <c r="W2099" s="207">
        <v>6.7212382642304336E-3</v>
      </c>
      <c r="X2099" s="207">
        <v>6.7212382642303226E-3</v>
      </c>
      <c r="Y2099" s="207">
        <v>6.7212382642304336E-3</v>
      </c>
      <c r="Z2099" s="207">
        <v>6.7212382642306556E-3</v>
      </c>
    </row>
    <row r="2100" spans="1:26" x14ac:dyDescent="0.25">
      <c r="A2100" t="str">
        <f t="shared" si="41"/>
        <v>91. Bibliotheken, archieven, musea en overige culturele activiteiten</v>
      </c>
      <c r="B2100">
        <v>91</v>
      </c>
      <c r="C2100" s="3" t="s">
        <v>159</v>
      </c>
      <c r="D2100" s="208"/>
      <c r="E2100" s="50">
        <v>5.4490028700837794</v>
      </c>
      <c r="F2100" s="50">
        <v>6.8978287485745753</v>
      </c>
      <c r="G2100" s="50">
        <v>6.8253941445424786</v>
      </c>
      <c r="H2100" s="50">
        <v>4.8464569288284105</v>
      </c>
      <c r="I2100" s="50">
        <v>5.4345969460915926</v>
      </c>
      <c r="J2100" s="50">
        <v>9.1254994576562947</v>
      </c>
      <c r="K2100" s="50">
        <v>4.0701868303553308</v>
      </c>
      <c r="L2100" s="50">
        <v>6.3158027654594457</v>
      </c>
      <c r="M2100" s="50">
        <v>3.2223618846169795</v>
      </c>
      <c r="N2100" s="50">
        <v>7.0110111473625656</v>
      </c>
      <c r="O2100" s="306">
        <v>5.41453634477549</v>
      </c>
      <c r="P2100" s="50">
        <v>5.0938613965149884</v>
      </c>
      <c r="Q2100" s="50">
        <v>5.3842287055410125</v>
      </c>
      <c r="R2100" s="50">
        <v>5.6401812169441019</v>
      </c>
      <c r="S2100" s="50">
        <v>5.7148024036462468</v>
      </c>
      <c r="T2100" s="50">
        <v>5.6454221744052981</v>
      </c>
      <c r="U2100" s="306">
        <v>5.447357459317856</v>
      </c>
      <c r="V2100" s="50">
        <v>5.0825634992304725</v>
      </c>
      <c r="W2100" s="50">
        <v>5.328074350087511</v>
      </c>
      <c r="X2100" s="50">
        <v>5.5354243929567284</v>
      </c>
      <c r="Y2100" s="50">
        <v>5.562501894273538</v>
      </c>
      <c r="Z2100" s="50">
        <v>5.4497485662877443</v>
      </c>
    </row>
    <row r="2101" spans="1:26" x14ac:dyDescent="0.25">
      <c r="A2101" t="str">
        <f t="shared" si="41"/>
        <v>91. Bibliotheken, archieven, musea en overige culturele activiteiten</v>
      </c>
      <c r="B2101">
        <v>91</v>
      </c>
      <c r="C2101" s="3" t="s">
        <v>160</v>
      </c>
      <c r="D2101" s="208"/>
      <c r="E2101" s="50">
        <v>52.191061843089422</v>
      </c>
      <c r="F2101" s="50">
        <v>53.165886238569129</v>
      </c>
      <c r="G2101" s="50">
        <v>56.517797647706637</v>
      </c>
      <c r="H2101" s="50">
        <v>67.649987008162583</v>
      </c>
      <c r="I2101" s="50">
        <v>57.683942829709835</v>
      </c>
      <c r="J2101" s="50">
        <v>60.808303793049426</v>
      </c>
      <c r="K2101" s="50">
        <v>53.798789112162723</v>
      </c>
      <c r="L2101" s="50">
        <v>54.985780410217345</v>
      </c>
      <c r="M2101" s="50">
        <v>56.934967982464869</v>
      </c>
      <c r="N2101" s="50">
        <v>71.857667640323498</v>
      </c>
      <c r="O2101" s="306">
        <v>53.851340693572418</v>
      </c>
      <c r="P2101" s="50">
        <v>50.662004656086445</v>
      </c>
      <c r="Q2101" s="50">
        <v>53.549910081215643</v>
      </c>
      <c r="R2101" s="50">
        <v>56.095536338991636</v>
      </c>
      <c r="S2101" s="50">
        <v>56.837696090478708</v>
      </c>
      <c r="T2101" s="50">
        <v>56.147661316613409</v>
      </c>
      <c r="U2101" s="306">
        <v>54.49898524448399</v>
      </c>
      <c r="V2101" s="50">
        <v>50.849343964917821</v>
      </c>
      <c r="W2101" s="50">
        <v>53.305597724312918</v>
      </c>
      <c r="X2101" s="50">
        <v>55.380065392566067</v>
      </c>
      <c r="Y2101" s="50">
        <v>55.650966715958788</v>
      </c>
      <c r="Z2101" s="50">
        <v>54.522907468138882</v>
      </c>
    </row>
    <row r="2102" spans="1:26" x14ac:dyDescent="0.25">
      <c r="A2102" t="str">
        <f t="shared" si="41"/>
        <v>91. Bibliotheken, archieven, musea en overige culturele activiteiten</v>
      </c>
      <c r="B2102">
        <v>91</v>
      </c>
      <c r="C2102" s="3" t="s">
        <v>161</v>
      </c>
      <c r="D2102" s="208"/>
      <c r="E2102" s="50">
        <v>113.83916389893017</v>
      </c>
      <c r="F2102" s="50">
        <v>114.92787901049367</v>
      </c>
      <c r="G2102" s="50">
        <v>104.74259687271757</v>
      </c>
      <c r="H2102" s="50">
        <v>122.98100413247003</v>
      </c>
      <c r="I2102" s="50">
        <v>109.2890610937411</v>
      </c>
      <c r="J2102" s="50">
        <v>131.99508637663766</v>
      </c>
      <c r="K2102" s="50">
        <v>109.63179557587534</v>
      </c>
      <c r="L2102" s="50">
        <v>130.01159131131499</v>
      </c>
      <c r="M2102" s="50">
        <v>101.45116920162667</v>
      </c>
      <c r="N2102" s="50">
        <v>161.53491248991858</v>
      </c>
      <c r="O2102" s="306">
        <v>110.18689070711858</v>
      </c>
      <c r="P2102" s="50">
        <v>103.66109177872369</v>
      </c>
      <c r="Q2102" s="50">
        <v>109.5701242253232</v>
      </c>
      <c r="R2102" s="50">
        <v>114.77880870066092</v>
      </c>
      <c r="S2102" s="50">
        <v>116.297364680347</v>
      </c>
      <c r="T2102" s="50">
        <v>114.88546322659015</v>
      </c>
      <c r="U2102" s="306">
        <v>112.29507485516544</v>
      </c>
      <c r="V2102" s="50">
        <v>104.77499464000466</v>
      </c>
      <c r="W2102" s="50">
        <v>109.83610171451612</v>
      </c>
      <c r="X2102" s="50">
        <v>114.11053913837044</v>
      </c>
      <c r="Y2102" s="50">
        <v>114.66873089647896</v>
      </c>
      <c r="Z2102" s="50">
        <v>112.34436656002893</v>
      </c>
    </row>
    <row r="2103" spans="1:26" x14ac:dyDescent="0.25">
      <c r="A2103" t="str">
        <f t="shared" si="41"/>
        <v>91. Bibliotheken, archieven, musea en overige culturele activiteiten</v>
      </c>
      <c r="B2103">
        <v>91</v>
      </c>
      <c r="C2103" s="3" t="s">
        <v>162</v>
      </c>
      <c r="D2103" s="208"/>
      <c r="E2103" s="50">
        <v>106.04746029210197</v>
      </c>
      <c r="F2103" s="50">
        <v>113.18349453770385</v>
      </c>
      <c r="G2103" s="50">
        <v>105.87702067670982</v>
      </c>
      <c r="H2103" s="50">
        <v>116.45022529384708</v>
      </c>
      <c r="I2103" s="50">
        <v>106.87519182051878</v>
      </c>
      <c r="J2103" s="50">
        <v>130.7546285080401</v>
      </c>
      <c r="K2103" s="50">
        <v>115.23950819460852</v>
      </c>
      <c r="L2103" s="50">
        <v>139.72894082385031</v>
      </c>
      <c r="M2103" s="50">
        <v>102.53140052961606</v>
      </c>
      <c r="N2103" s="50">
        <v>164.35161475492379</v>
      </c>
      <c r="O2103" s="306">
        <v>150.03428755353539</v>
      </c>
      <c r="P2103" s="50">
        <v>144.84185163798986</v>
      </c>
      <c r="Q2103" s="50">
        <v>135.05008667576968</v>
      </c>
      <c r="R2103" s="50">
        <v>126.86729575444032</v>
      </c>
      <c r="S2103" s="50">
        <v>122.20388163152882</v>
      </c>
      <c r="T2103" s="50">
        <v>115.13851713941126</v>
      </c>
      <c r="U2103" s="306">
        <v>153.86656849199605</v>
      </c>
      <c r="V2103" s="50">
        <v>147.31904809610896</v>
      </c>
      <c r="W2103" s="50">
        <v>136.22938341716818</v>
      </c>
      <c r="X2103" s="50">
        <v>126.92193785937896</v>
      </c>
      <c r="Y2103" s="50">
        <v>121.25037776063546</v>
      </c>
      <c r="Z2103" s="50">
        <v>113.29997636081315</v>
      </c>
    </row>
    <row r="2104" spans="1:26" x14ac:dyDescent="0.25">
      <c r="A2104" t="str">
        <f t="shared" si="41"/>
        <v>91. Bibliotheken, archieven, musea en overige culturele activiteiten</v>
      </c>
      <c r="B2104">
        <v>91</v>
      </c>
      <c r="C2104" s="3" t="s">
        <v>163</v>
      </c>
      <c r="D2104" s="208"/>
      <c r="E2104" s="50">
        <v>94.813871801328389</v>
      </c>
      <c r="F2104" s="50">
        <v>103.65573514979904</v>
      </c>
      <c r="G2104" s="50">
        <v>102.2038159670346</v>
      </c>
      <c r="H2104" s="50">
        <v>113.54500777967083</v>
      </c>
      <c r="I2104" s="50">
        <v>102.43477644592618</v>
      </c>
      <c r="J2104" s="50">
        <v>125.05830494685345</v>
      </c>
      <c r="K2104" s="50">
        <v>102.12456882895682</v>
      </c>
      <c r="L2104" s="50">
        <v>123.28082141984275</v>
      </c>
      <c r="M2104" s="50">
        <v>72.819846290203571</v>
      </c>
      <c r="N2104" s="50">
        <v>133.15870549328818</v>
      </c>
      <c r="O2104" s="306">
        <v>127.50793668335474</v>
      </c>
      <c r="P2104" s="50">
        <v>131.05611295132454</v>
      </c>
      <c r="Q2104" s="50">
        <v>137.90936625091064</v>
      </c>
      <c r="R2104" s="50">
        <v>147.26725669961058</v>
      </c>
      <c r="S2104" s="50">
        <v>148.18407215917324</v>
      </c>
      <c r="T2104" s="50">
        <v>148.22028800700207</v>
      </c>
      <c r="U2104" s="306">
        <v>131.60496183160714</v>
      </c>
      <c r="V2104" s="50">
        <v>134.15393509338818</v>
      </c>
      <c r="W2104" s="50">
        <v>140.00739783268313</v>
      </c>
      <c r="X2104" s="50">
        <v>148.27724421299013</v>
      </c>
      <c r="Y2104" s="50">
        <v>147.97246962732285</v>
      </c>
      <c r="Z2104" s="50">
        <v>146.79056349048579</v>
      </c>
    </row>
    <row r="2105" spans="1:26" x14ac:dyDescent="0.25">
      <c r="A2105" t="str">
        <f t="shared" si="41"/>
        <v>91. Bibliotheken, archieven, musea en overige culturele activiteiten</v>
      </c>
      <c r="B2105">
        <v>91</v>
      </c>
      <c r="C2105" s="3" t="s">
        <v>164</v>
      </c>
      <c r="D2105" s="208"/>
      <c r="E2105" s="50">
        <v>83.196755823099721</v>
      </c>
      <c r="F2105" s="50">
        <v>88.548664180094363</v>
      </c>
      <c r="G2105" s="50">
        <v>82.523186103923493</v>
      </c>
      <c r="H2105" s="50">
        <v>96.714349938982167</v>
      </c>
      <c r="I2105" s="50">
        <v>90.88250437681512</v>
      </c>
      <c r="J2105" s="50">
        <v>115.98791664800289</v>
      </c>
      <c r="K2105" s="50">
        <v>95.984189262786302</v>
      </c>
      <c r="L2105" s="50">
        <v>122.64580811127966</v>
      </c>
      <c r="M2105" s="50">
        <v>69.16012224271411</v>
      </c>
      <c r="N2105" s="50">
        <v>136.28131480648534</v>
      </c>
      <c r="O2105" s="306">
        <v>120.95733091643361</v>
      </c>
      <c r="P2105" s="50">
        <v>125.09930220517883</v>
      </c>
      <c r="Q2105" s="50">
        <v>125.76980256644966</v>
      </c>
      <c r="R2105" s="50">
        <v>123.96970577978236</v>
      </c>
      <c r="S2105" s="50">
        <v>128.91567470818055</v>
      </c>
      <c r="T2105" s="50">
        <v>138.30521429944076</v>
      </c>
      <c r="U2105" s="306">
        <v>125.4102417237503</v>
      </c>
      <c r="V2105" s="50">
        <v>128.6372612213743</v>
      </c>
      <c r="W2105" s="50">
        <v>128.26240083939041</v>
      </c>
      <c r="X2105" s="50">
        <v>125.38617210039691</v>
      </c>
      <c r="Y2105" s="50">
        <v>129.31559052440457</v>
      </c>
      <c r="Z2105" s="50">
        <v>137.59251316826649</v>
      </c>
    </row>
    <row r="2106" spans="1:26" x14ac:dyDescent="0.25">
      <c r="A2106" t="str">
        <f t="shared" si="41"/>
        <v>91. Bibliotheken, archieven, musea en overige culturele activiteiten</v>
      </c>
      <c r="B2106">
        <v>91</v>
      </c>
      <c r="C2106" s="3" t="s">
        <v>165</v>
      </c>
      <c r="D2106" s="208"/>
      <c r="E2106" s="50">
        <v>77.894103021858228</v>
      </c>
      <c r="F2106" s="50">
        <v>85.601622268750901</v>
      </c>
      <c r="G2106" s="50">
        <v>75.623927303180253</v>
      </c>
      <c r="H2106" s="50">
        <v>83.589994467227143</v>
      </c>
      <c r="I2106" s="50">
        <v>71.820526297058478</v>
      </c>
      <c r="J2106" s="50">
        <v>93.815517040472272</v>
      </c>
      <c r="K2106" s="50">
        <v>68.103034445357238</v>
      </c>
      <c r="L2106" s="50">
        <v>92.14937242793853</v>
      </c>
      <c r="M2106" s="50">
        <v>42.467537613808204</v>
      </c>
      <c r="N2106" s="50">
        <v>100.85436052136745</v>
      </c>
      <c r="O2106" s="306">
        <v>92.119056516659654</v>
      </c>
      <c r="P2106" s="50">
        <v>97.974789388193471</v>
      </c>
      <c r="Q2106" s="50">
        <v>106.52251538488127</v>
      </c>
      <c r="R2106" s="50">
        <v>113.28512651374221</v>
      </c>
      <c r="S2106" s="50">
        <v>118.42918967382654</v>
      </c>
      <c r="T2106" s="50">
        <v>119.60988688845347</v>
      </c>
      <c r="U2106" s="306">
        <v>96.381004287405275</v>
      </c>
      <c r="V2106" s="50">
        <v>101.66404666551635</v>
      </c>
      <c r="W2106" s="50">
        <v>109.62397734407756</v>
      </c>
      <c r="X2106" s="50">
        <v>115.62403567656307</v>
      </c>
      <c r="Y2106" s="50">
        <v>119.87954205929792</v>
      </c>
      <c r="Z2106" s="50">
        <v>120.07828736854123</v>
      </c>
    </row>
    <row r="2107" spans="1:26" x14ac:dyDescent="0.25">
      <c r="A2107" t="str">
        <f t="shared" si="41"/>
        <v>91. Bibliotheken, archieven, musea en overige culturele activiteiten</v>
      </c>
      <c r="B2107">
        <v>91</v>
      </c>
      <c r="C2107" s="3" t="s">
        <v>166</v>
      </c>
      <c r="D2107" s="206"/>
      <c r="E2107" s="50">
        <v>92.579659044798802</v>
      </c>
      <c r="F2107" s="50">
        <v>103.01214674764344</v>
      </c>
      <c r="G2107" s="50">
        <v>87.817980917849098</v>
      </c>
      <c r="H2107" s="50">
        <v>88.649569474198685</v>
      </c>
      <c r="I2107" s="50">
        <v>69.464270966768098</v>
      </c>
      <c r="J2107" s="50">
        <v>91.00014709529971</v>
      </c>
      <c r="K2107" s="50">
        <v>65.033406464768731</v>
      </c>
      <c r="L2107" s="50">
        <v>86.840041385896555</v>
      </c>
      <c r="M2107" s="50">
        <v>29.429414604358897</v>
      </c>
      <c r="N2107" s="50">
        <v>86.540090635965697</v>
      </c>
      <c r="O2107" s="306">
        <v>70.593239254815927</v>
      </c>
      <c r="P2107" s="50">
        <v>69.460805071932697</v>
      </c>
      <c r="Q2107" s="50">
        <v>72.122945827119835</v>
      </c>
      <c r="R2107" s="50">
        <v>75.08566275596786</v>
      </c>
      <c r="S2107" s="50">
        <v>80.023939198840253</v>
      </c>
      <c r="T2107" s="50">
        <v>85.820663501739077</v>
      </c>
      <c r="U2107" s="306">
        <v>74.696346703597925</v>
      </c>
      <c r="V2107" s="50">
        <v>72.89322274066231</v>
      </c>
      <c r="W2107" s="50">
        <v>75.064031198226047</v>
      </c>
      <c r="X2107" s="50">
        <v>77.504431176158718</v>
      </c>
      <c r="Y2107" s="50">
        <v>81.921996611004303</v>
      </c>
      <c r="Z2107" s="50">
        <v>87.133178807428763</v>
      </c>
    </row>
    <row r="2108" spans="1:26" x14ac:dyDescent="0.25">
      <c r="A2108" t="str">
        <f t="shared" si="41"/>
        <v>91. Bibliotheken, archieven, musea en overige culturele activiteiten</v>
      </c>
      <c r="B2108">
        <v>91</v>
      </c>
      <c r="C2108" s="3" t="s">
        <v>167</v>
      </c>
      <c r="D2108" s="206"/>
      <c r="E2108" s="50">
        <v>101.24507984727376</v>
      </c>
      <c r="F2108" s="50">
        <v>121.87492165635665</v>
      </c>
      <c r="G2108" s="50">
        <v>113.31491987511922</v>
      </c>
      <c r="H2108" s="50">
        <v>128.73384460137379</v>
      </c>
      <c r="I2108" s="50">
        <v>109.2469266869041</v>
      </c>
      <c r="J2108" s="50">
        <v>134.16429921166662</v>
      </c>
      <c r="K2108" s="50">
        <v>96.95037058491468</v>
      </c>
      <c r="L2108" s="50">
        <v>124.54532547581856</v>
      </c>
      <c r="M2108" s="50">
        <v>41.837488051674512</v>
      </c>
      <c r="N2108" s="50">
        <v>110.30137933319354</v>
      </c>
      <c r="O2108" s="306">
        <v>87.423106713728473</v>
      </c>
      <c r="P2108" s="50">
        <v>88.000848686620671</v>
      </c>
      <c r="Q2108" s="50">
        <v>84.363477161419254</v>
      </c>
      <c r="R2108" s="50">
        <v>84.182733548437739</v>
      </c>
      <c r="S2108" s="50">
        <v>80.963926791182132</v>
      </c>
      <c r="T2108" s="50">
        <v>80.484712713588308</v>
      </c>
      <c r="U2108" s="306">
        <v>92.081390075101098</v>
      </c>
      <c r="V2108" s="50">
        <v>91.927104181387307</v>
      </c>
      <c r="W2108" s="50">
        <v>87.40218268403865</v>
      </c>
      <c r="X2108" s="50">
        <v>86.497173998823229</v>
      </c>
      <c r="Y2108" s="50">
        <v>82.505242687606099</v>
      </c>
      <c r="Z2108" s="50">
        <v>81.341929244969833</v>
      </c>
    </row>
    <row r="2109" spans="1:26" x14ac:dyDescent="0.25">
      <c r="A2109" t="str">
        <f t="shared" si="41"/>
        <v>91. Bibliotheken, archieven, musea en overige culturele activiteiten</v>
      </c>
      <c r="B2109">
        <v>91</v>
      </c>
      <c r="C2109" s="3" t="s">
        <v>168</v>
      </c>
      <c r="D2109" s="206"/>
      <c r="E2109" s="50">
        <v>97.914685985877767</v>
      </c>
      <c r="F2109" s="50">
        <v>114.99285613345464</v>
      </c>
      <c r="G2109" s="50">
        <v>129.26921642086495</v>
      </c>
      <c r="H2109" s="50">
        <v>148.30603676731016</v>
      </c>
      <c r="I2109" s="50">
        <v>147.50557731731368</v>
      </c>
      <c r="J2109" s="50">
        <v>188.40459695677058</v>
      </c>
      <c r="K2109" s="50">
        <v>176.31364332940427</v>
      </c>
      <c r="L2109" s="50">
        <v>208.6229439229466</v>
      </c>
      <c r="M2109" s="50">
        <v>140.66027789879882</v>
      </c>
      <c r="N2109" s="50">
        <v>212.74057733786978</v>
      </c>
      <c r="O2109" s="306">
        <v>189.28329997338881</v>
      </c>
      <c r="P2109" s="50">
        <v>178.47902403302771</v>
      </c>
      <c r="Q2109" s="50">
        <v>164.85453145802251</v>
      </c>
      <c r="R2109" s="50">
        <v>150.92870602883158</v>
      </c>
      <c r="S2109" s="50">
        <v>144.451910983273</v>
      </c>
      <c r="T2109" s="50">
        <v>138.79107938832408</v>
      </c>
      <c r="U2109" s="306">
        <v>193.38032632065409</v>
      </c>
      <c r="V2109" s="50">
        <v>180.8415664410183</v>
      </c>
      <c r="W2109" s="50">
        <v>165.66205905038095</v>
      </c>
      <c r="X2109" s="50">
        <v>150.41983300521454</v>
      </c>
      <c r="Y2109" s="50">
        <v>142.7800839481408</v>
      </c>
      <c r="Z2109" s="50">
        <v>136.05577564993411</v>
      </c>
    </row>
    <row r="2110" spans="1:26" x14ac:dyDescent="0.25">
      <c r="A2110" t="str">
        <f t="shared" si="41"/>
        <v>91. Bibliotheken, archieven, musea en overige culturele activiteiten</v>
      </c>
      <c r="B2110">
        <v>91</v>
      </c>
      <c r="C2110" s="3" t="s">
        <v>169</v>
      </c>
      <c r="D2110" s="206"/>
      <c r="E2110" s="50">
        <v>22.940014546415171</v>
      </c>
      <c r="F2110" s="50">
        <v>20.293085629178609</v>
      </c>
      <c r="G2110" s="50">
        <v>20.760551602969461</v>
      </c>
      <c r="H2110" s="50">
        <v>25.014780069260897</v>
      </c>
      <c r="I2110" s="50">
        <v>25.815007621703479</v>
      </c>
      <c r="J2110" s="50">
        <v>26.193892907314137</v>
      </c>
      <c r="K2110" s="50">
        <v>16.388330626274115</v>
      </c>
      <c r="L2110" s="50">
        <v>26.174357685487507</v>
      </c>
      <c r="M2110" s="50">
        <v>22.041842936543407</v>
      </c>
      <c r="N2110" s="50">
        <v>34.083236004947025</v>
      </c>
      <c r="O2110" s="306">
        <v>36.637774517728417</v>
      </c>
      <c r="P2110" s="50">
        <v>58.710956507075082</v>
      </c>
      <c r="Q2110" s="50">
        <v>66.315143261820609</v>
      </c>
      <c r="R2110" s="50">
        <v>66.293732488633452</v>
      </c>
      <c r="S2110" s="50">
        <v>65.669720507394089</v>
      </c>
      <c r="T2110" s="50">
        <v>63.383291651665076</v>
      </c>
      <c r="U2110" s="306">
        <v>37.224929479392159</v>
      </c>
      <c r="V2110" s="50">
        <v>59.16093674154714</v>
      </c>
      <c r="W2110" s="50">
        <v>66.273466299792631</v>
      </c>
      <c r="X2110" s="50">
        <v>65.706832711779398</v>
      </c>
      <c r="Y2110" s="50">
        <v>64.552685977316344</v>
      </c>
      <c r="Z2110" s="50">
        <v>61.792394811075411</v>
      </c>
    </row>
    <row r="2111" spans="1:26" x14ac:dyDescent="0.25">
      <c r="A2111" t="str">
        <f t="shared" si="41"/>
        <v>91. Bibliotheken, archieven, musea en overige culturele activiteiten</v>
      </c>
      <c r="B2111">
        <v>91</v>
      </c>
      <c r="C2111" s="3" t="s">
        <v>26</v>
      </c>
      <c r="D2111" s="208"/>
      <c r="E2111" s="50">
        <v>222.09978037956671</v>
      </c>
      <c r="F2111" s="50">
        <v>257.16086341898989</v>
      </c>
      <c r="G2111" s="50">
        <v>263.34468789895362</v>
      </c>
      <c r="H2111" s="50">
        <v>302.05466143794484</v>
      </c>
      <c r="I2111" s="50">
        <v>282.56751162592127</v>
      </c>
      <c r="J2111" s="50">
        <v>348.7627890757513</v>
      </c>
      <c r="K2111" s="50">
        <v>289.65234454059311</v>
      </c>
      <c r="L2111" s="50">
        <v>359.34262708425268</v>
      </c>
      <c r="M2111" s="50">
        <v>204.53960888701675</v>
      </c>
      <c r="N2111" s="50">
        <v>357.12519267601033</v>
      </c>
      <c r="O2111" s="306">
        <v>313.34418120484571</v>
      </c>
      <c r="P2111" s="50">
        <v>325.19082922672345</v>
      </c>
      <c r="Q2111" s="50">
        <v>315.53315188126237</v>
      </c>
      <c r="R2111" s="50">
        <v>301.40517206590278</v>
      </c>
      <c r="S2111" s="50">
        <v>291.08555828184922</v>
      </c>
      <c r="T2111" s="50">
        <v>282.65908375357742</v>
      </c>
      <c r="U2111" s="306">
        <v>322.68664587514729</v>
      </c>
      <c r="V2111" s="50">
        <v>331.9296073639527</v>
      </c>
      <c r="W2111" s="50">
        <v>319.33770803421226</v>
      </c>
      <c r="X2111" s="50">
        <v>302.62383971581716</v>
      </c>
      <c r="Y2111" s="50">
        <v>289.83801261306326</v>
      </c>
      <c r="Z2111" s="50">
        <v>279.19009970597938</v>
      </c>
    </row>
    <row r="2112" spans="1:26" x14ac:dyDescent="0.25">
      <c r="A2112" t="str">
        <f t="shared" si="41"/>
        <v>91. Bibliotheken, archieven, musea en overige culturele activiteiten</v>
      </c>
      <c r="B2112">
        <v>91</v>
      </c>
      <c r="C2112" s="3" t="s">
        <v>19</v>
      </c>
      <c r="D2112" s="208"/>
      <c r="E2112" s="50">
        <v>848.11085897485714</v>
      </c>
      <c r="F2112" s="50">
        <v>926.15412030061884</v>
      </c>
      <c r="G2112" s="50">
        <v>885.4764075326176</v>
      </c>
      <c r="H2112" s="50">
        <v>996.48125646133178</v>
      </c>
      <c r="I2112" s="50">
        <v>896.45238240255048</v>
      </c>
      <c r="J2112" s="50">
        <v>1107.3081929417631</v>
      </c>
      <c r="K2112" s="50">
        <v>903.63782325546401</v>
      </c>
      <c r="L2112" s="50">
        <v>1115.3007857400521</v>
      </c>
      <c r="M2112" s="50">
        <v>682.55642923642608</v>
      </c>
      <c r="N2112" s="50">
        <v>1218.7148701656452</v>
      </c>
      <c r="O2112" s="306">
        <v>1044.0087998751114</v>
      </c>
      <c r="P2112" s="50">
        <v>1053.0406483126678</v>
      </c>
      <c r="Q2112" s="50">
        <v>1061.4121315984735</v>
      </c>
      <c r="R2112" s="50">
        <v>1064.3947458260427</v>
      </c>
      <c r="S2112" s="50">
        <v>1067.6921788278705</v>
      </c>
      <c r="T2112" s="50">
        <v>1066.432200307233</v>
      </c>
      <c r="U2112" s="306">
        <v>1076.8871864724713</v>
      </c>
      <c r="V2112" s="50">
        <v>1077.3040232851558</v>
      </c>
      <c r="W2112" s="50">
        <v>1076.9946724546739</v>
      </c>
      <c r="X2112" s="50">
        <v>1071.3636896651981</v>
      </c>
      <c r="Y2112" s="50">
        <v>1066.0601887024397</v>
      </c>
      <c r="Z2112" s="50">
        <v>1056.4016414959701</v>
      </c>
    </row>
    <row r="2113" spans="1:26" x14ac:dyDescent="0.25">
      <c r="A2113" t="str">
        <f t="shared" si="41"/>
        <v>91. Bibliotheken, archieven, musea en overige culturele activiteiten</v>
      </c>
      <c r="B2113">
        <v>91</v>
      </c>
      <c r="C2113" s="3" t="s">
        <v>20</v>
      </c>
      <c r="D2113" s="208"/>
      <c r="E2113" s="207">
        <v>0.26187588335801631</v>
      </c>
      <c r="F2113" s="207">
        <v>0.27766530189977284</v>
      </c>
      <c r="G2113" s="207">
        <v>0.29740452219699937</v>
      </c>
      <c r="H2113" s="207">
        <v>0.30312126743917939</v>
      </c>
      <c r="I2113" s="207">
        <v>0.31520638147965208</v>
      </c>
      <c r="J2113" s="207">
        <v>0.31496451602078396</v>
      </c>
      <c r="K2113" s="207">
        <v>0.32054030617829349</v>
      </c>
      <c r="L2113" s="207">
        <v>0.32219346716035235</v>
      </c>
      <c r="M2113" s="207">
        <v>0.29966695810899419</v>
      </c>
      <c r="N2113" s="207">
        <v>0.29303424567837644</v>
      </c>
      <c r="O2113" s="307">
        <v>0.30013557475983843</v>
      </c>
      <c r="P2113" s="207">
        <v>0.3088112787932647</v>
      </c>
      <c r="Q2113" s="207">
        <v>0.29727675281615007</v>
      </c>
      <c r="R2113" s="207">
        <v>0.28317048092152303</v>
      </c>
      <c r="S2113" s="207">
        <v>0.27263059901909892</v>
      </c>
      <c r="T2113" s="207">
        <v>0.26505115249909461</v>
      </c>
      <c r="U2113" s="307">
        <v>0.29964758605045971</v>
      </c>
      <c r="V2113" s="207">
        <v>0.30811135964363973</v>
      </c>
      <c r="W2113" s="207">
        <v>0.29650815941956465</v>
      </c>
      <c r="X2113" s="207">
        <v>0.28246602216879996</v>
      </c>
      <c r="Y2113" s="207">
        <v>0.27187771918004083</v>
      </c>
      <c r="Z2113" s="207">
        <v>0.26428404570691344</v>
      </c>
    </row>
    <row r="2114" spans="1:26" x14ac:dyDescent="0.25">
      <c r="A2114" t="str">
        <f t="shared" si="41"/>
        <v>91. Bibliotheken, archieven, musea en overige culturele activiteiten</v>
      </c>
      <c r="B2114">
        <v>91</v>
      </c>
      <c r="C2114" s="3" t="s">
        <v>29</v>
      </c>
      <c r="D2114" s="208"/>
      <c r="E2114" s="50">
        <v>848.11085897485714</v>
      </c>
      <c r="F2114" s="50">
        <v>926.15412030061884</v>
      </c>
      <c r="G2114" s="50">
        <v>885.4764075326176</v>
      </c>
      <c r="H2114" s="50">
        <v>968.48125646133178</v>
      </c>
      <c r="I2114" s="50">
        <v>896.45238240255048</v>
      </c>
      <c r="J2114" s="50">
        <v>933.30819294176308</v>
      </c>
      <c r="K2114" s="50">
        <v>903.63782325546401</v>
      </c>
      <c r="L2114" s="50">
        <v>944.30078574005211</v>
      </c>
      <c r="M2114" s="50">
        <v>682.55642923642608</v>
      </c>
      <c r="N2114" s="50">
        <v>1046.7864459875373</v>
      </c>
      <c r="O2114" s="306">
        <v>1044.0087998751114</v>
      </c>
      <c r="P2114" s="50">
        <v>1053.0406483126678</v>
      </c>
      <c r="Q2114" s="50">
        <v>1061.4121315984735</v>
      </c>
      <c r="R2114" s="50">
        <v>1064.3947458260427</v>
      </c>
      <c r="S2114" s="50">
        <v>1067.6921788278705</v>
      </c>
      <c r="T2114" s="50">
        <v>1066.432200307233</v>
      </c>
      <c r="U2114" s="306">
        <v>1076.8871864724713</v>
      </c>
      <c r="V2114" s="50">
        <v>1077.3040232851558</v>
      </c>
      <c r="W2114" s="50">
        <v>1076.9946724546739</v>
      </c>
      <c r="X2114" s="50">
        <v>1071.3636896651981</v>
      </c>
      <c r="Y2114" s="50">
        <v>1066.0601887024397</v>
      </c>
      <c r="Z2114" s="50">
        <v>1056.4016414959701</v>
      </c>
    </row>
    <row r="2115" spans="1:26" x14ac:dyDescent="0.25">
      <c r="A2115" t="str">
        <f t="shared" ref="A2115:A2178" si="42">VLOOKUP(B2115,$AT$3:$AU$70,2)</f>
        <v>93. Sport, ontspanning en recreatie</v>
      </c>
      <c r="B2115">
        <v>93</v>
      </c>
      <c r="C2115" s="3" t="s">
        <v>25</v>
      </c>
      <c r="D2115" s="50">
        <v>11477</v>
      </c>
      <c r="E2115" s="50">
        <v>11670</v>
      </c>
      <c r="F2115" s="50">
        <v>11810</v>
      </c>
      <c r="G2115" s="50">
        <v>12117</v>
      </c>
      <c r="H2115" s="50">
        <v>12191</v>
      </c>
      <c r="I2115" s="50">
        <v>12566</v>
      </c>
      <c r="J2115" s="50">
        <v>11987</v>
      </c>
      <c r="K2115" s="50">
        <v>12121</v>
      </c>
      <c r="L2115" s="50">
        <v>12584</v>
      </c>
      <c r="M2115" s="50">
        <v>13126</v>
      </c>
      <c r="N2115" s="50">
        <v>13390.510080955597</v>
      </c>
      <c r="O2115" s="306">
        <v>13598.593594071906</v>
      </c>
      <c r="P2115" s="50">
        <v>13809.91064707347</v>
      </c>
      <c r="Q2115" s="50">
        <v>14024.511487959457</v>
      </c>
      <c r="R2115" s="50">
        <v>14242.447145564087</v>
      </c>
      <c r="S2115" s="50">
        <v>14463.769441690592</v>
      </c>
      <c r="T2115" s="50">
        <v>14688.531003433613</v>
      </c>
      <c r="U2115" s="306">
        <v>13503.679862270881</v>
      </c>
      <c r="V2115" s="50">
        <v>13617.806097024126</v>
      </c>
      <c r="W2115" s="50">
        <v>13732.896868673372</v>
      </c>
      <c r="X2115" s="50">
        <v>13848.960328993933</v>
      </c>
      <c r="Y2115" s="50">
        <v>13966.004698655797</v>
      </c>
      <c r="Z2115" s="50">
        <v>14084.038267805861</v>
      </c>
    </row>
    <row r="2116" spans="1:26" x14ac:dyDescent="0.25">
      <c r="A2116" t="str">
        <f t="shared" si="42"/>
        <v>93. Sport, ontspanning en recreatie</v>
      </c>
      <c r="B2116">
        <v>93</v>
      </c>
      <c r="C2116" s="3" t="s">
        <v>154</v>
      </c>
      <c r="D2116" s="206"/>
      <c r="E2116" s="50">
        <v>193</v>
      </c>
      <c r="F2116" s="50">
        <v>140</v>
      </c>
      <c r="G2116" s="50">
        <v>307</v>
      </c>
      <c r="H2116" s="50">
        <v>74</v>
      </c>
      <c r="I2116" s="50">
        <v>375</v>
      </c>
      <c r="J2116" s="50">
        <v>-579</v>
      </c>
      <c r="K2116" s="50">
        <v>134</v>
      </c>
      <c r="L2116" s="50">
        <v>463</v>
      </c>
      <c r="M2116" s="50">
        <v>542</v>
      </c>
      <c r="N2116" s="50">
        <v>264.510080955597</v>
      </c>
      <c r="O2116" s="306">
        <v>208.0835131163094</v>
      </c>
      <c r="P2116" s="50">
        <v>211.31705300156318</v>
      </c>
      <c r="Q2116" s="50">
        <v>214.60084088598705</v>
      </c>
      <c r="R2116" s="50">
        <v>217.93565760463025</v>
      </c>
      <c r="S2116" s="50">
        <v>221.32229612650553</v>
      </c>
      <c r="T2116" s="50">
        <v>224.76156174302014</v>
      </c>
      <c r="U2116" s="306">
        <v>113.16978131528413</v>
      </c>
      <c r="V2116" s="50">
        <v>114.12623475324472</v>
      </c>
      <c r="W2116" s="50">
        <v>115.09077164924565</v>
      </c>
      <c r="X2116" s="50">
        <v>116.06346032056172</v>
      </c>
      <c r="Y2116" s="50">
        <v>117.04436966186404</v>
      </c>
      <c r="Z2116" s="50">
        <v>118.03356915006407</v>
      </c>
    </row>
    <row r="2117" spans="1:26" x14ac:dyDescent="0.25">
      <c r="A2117" t="str">
        <f t="shared" si="42"/>
        <v>93. Sport, ontspanning en recreatie</v>
      </c>
      <c r="B2117">
        <v>93</v>
      </c>
      <c r="C2117" s="3" t="s">
        <v>155</v>
      </c>
      <c r="D2117" s="206"/>
      <c r="E2117" s="207">
        <v>1.0168162411780082</v>
      </c>
      <c r="F2117" s="207">
        <v>1.0119965724078834</v>
      </c>
      <c r="G2117" s="207">
        <v>1.0259949195596951</v>
      </c>
      <c r="H2117" s="207">
        <v>1.0061071222249731</v>
      </c>
      <c r="I2117" s="207">
        <v>1.0307603970141908</v>
      </c>
      <c r="J2117" s="207">
        <v>0.95392328505491009</v>
      </c>
      <c r="K2117" s="207">
        <v>1.0111787770084257</v>
      </c>
      <c r="L2117" s="207">
        <v>1.0381981684679482</v>
      </c>
      <c r="M2117" s="207">
        <v>1.0430705657978385</v>
      </c>
      <c r="N2117" s="207">
        <v>1.0201516136641473</v>
      </c>
      <c r="O2117" s="307">
        <v>1.0155396255899356</v>
      </c>
      <c r="P2117" s="207">
        <v>1.0155396255899347</v>
      </c>
      <c r="Q2117" s="207">
        <v>1.0155396255899356</v>
      </c>
      <c r="R2117" s="207">
        <v>1.0155396255899349</v>
      </c>
      <c r="S2117" s="207">
        <v>1.0155396255899352</v>
      </c>
      <c r="T2117" s="207">
        <v>1.0155396255899354</v>
      </c>
      <c r="U2117" s="307">
        <v>1.0084514914391676</v>
      </c>
      <c r="V2117" s="207">
        <v>1.0084514914391678</v>
      </c>
      <c r="W2117" s="207">
        <v>1.0084514914391678</v>
      </c>
      <c r="X2117" s="207">
        <v>1.0084514914391673</v>
      </c>
      <c r="Y2117" s="207">
        <v>1.0084514914391676</v>
      </c>
      <c r="Z2117" s="207">
        <v>1.0084514914391676</v>
      </c>
    </row>
    <row r="2118" spans="1:26" x14ac:dyDescent="0.25">
      <c r="A2118" t="str">
        <f t="shared" si="42"/>
        <v>93. Sport, ontspanning en recreatie</v>
      </c>
      <c r="B2118">
        <v>93</v>
      </c>
      <c r="C2118" s="3" t="s">
        <v>8</v>
      </c>
      <c r="D2118" s="50">
        <v>288</v>
      </c>
      <c r="E2118" s="50">
        <v>292</v>
      </c>
      <c r="F2118" s="50">
        <v>279</v>
      </c>
      <c r="G2118" s="50">
        <v>262</v>
      </c>
      <c r="H2118" s="50">
        <v>261</v>
      </c>
      <c r="I2118" s="50">
        <v>308</v>
      </c>
      <c r="J2118" s="50">
        <v>257</v>
      </c>
      <c r="K2118" s="50">
        <v>241</v>
      </c>
      <c r="L2118" s="50">
        <v>321</v>
      </c>
      <c r="M2118" s="50">
        <v>370</v>
      </c>
      <c r="N2118" s="50">
        <v>337.2347326835116</v>
      </c>
      <c r="O2118" s="306">
        <v>342.5161529530277</v>
      </c>
      <c r="P2118" s="50">
        <v>349.57118240013529</v>
      </c>
      <c r="Q2118" s="50">
        <v>356.88762666844423</v>
      </c>
      <c r="R2118" s="50">
        <v>363.12226339198469</v>
      </c>
      <c r="S2118" s="50">
        <v>369.32625906121098</v>
      </c>
      <c r="T2118" s="50">
        <v>372.16142344659238</v>
      </c>
      <c r="U2118" s="306">
        <v>340.12550232772554</v>
      </c>
      <c r="V2118" s="50">
        <v>344.7084272077667</v>
      </c>
      <c r="W2118" s="50">
        <v>349.46678712845875</v>
      </c>
      <c r="X2118" s="50">
        <v>353.09001106992781</v>
      </c>
      <c r="Y2118" s="50">
        <v>356.61604605769764</v>
      </c>
      <c r="Z2118" s="50">
        <v>356.84546864472941</v>
      </c>
    </row>
    <row r="2119" spans="1:26" x14ac:dyDescent="0.25">
      <c r="A2119" t="str">
        <f t="shared" si="42"/>
        <v>93. Sport, ontspanning en recreatie</v>
      </c>
      <c r="B2119">
        <v>93</v>
      </c>
      <c r="C2119" s="3" t="s">
        <v>9</v>
      </c>
      <c r="D2119" s="50">
        <v>1423</v>
      </c>
      <c r="E2119" s="50">
        <v>1427</v>
      </c>
      <c r="F2119" s="50">
        <v>1505</v>
      </c>
      <c r="G2119" s="50">
        <v>1527</v>
      </c>
      <c r="H2119" s="50">
        <v>1509</v>
      </c>
      <c r="I2119" s="50">
        <v>1564</v>
      </c>
      <c r="J2119" s="50">
        <v>1356</v>
      </c>
      <c r="K2119" s="50">
        <v>1336</v>
      </c>
      <c r="L2119" s="50">
        <v>1485</v>
      </c>
      <c r="M2119" s="50">
        <v>1621</v>
      </c>
      <c r="N2119" s="50">
        <v>1728.1083748801134</v>
      </c>
      <c r="O2119" s="306">
        <v>1755.1722141424168</v>
      </c>
      <c r="P2119" s="50">
        <v>1791.3246453453266</v>
      </c>
      <c r="Q2119" s="50">
        <v>1828.8166572558378</v>
      </c>
      <c r="R2119" s="50">
        <v>1860.765110045832</v>
      </c>
      <c r="S2119" s="50">
        <v>1892.5565473879976</v>
      </c>
      <c r="T2119" s="50">
        <v>1907.0849184118019</v>
      </c>
      <c r="U2119" s="306">
        <v>1742.9216866415197</v>
      </c>
      <c r="V2119" s="50">
        <v>1766.4061919403205</v>
      </c>
      <c r="W2119" s="50">
        <v>1790.7896875672636</v>
      </c>
      <c r="X2119" s="50">
        <v>1809.3563505782026</v>
      </c>
      <c r="Y2119" s="50">
        <v>1827.4249834974689</v>
      </c>
      <c r="Z2119" s="50">
        <v>1828.6006248404628</v>
      </c>
    </row>
    <row r="2120" spans="1:26" x14ac:dyDescent="0.25">
      <c r="A2120" t="str">
        <f t="shared" si="42"/>
        <v>93. Sport, ontspanning en recreatie</v>
      </c>
      <c r="B2120">
        <v>93</v>
      </c>
      <c r="C2120" s="3" t="s">
        <v>10</v>
      </c>
      <c r="D2120" s="50">
        <v>1502</v>
      </c>
      <c r="E2120" s="50">
        <v>1600</v>
      </c>
      <c r="F2120" s="50">
        <v>1702</v>
      </c>
      <c r="G2120" s="50">
        <v>1838</v>
      </c>
      <c r="H2120" s="50">
        <v>1826</v>
      </c>
      <c r="I2120" s="50">
        <v>1941</v>
      </c>
      <c r="J2120" s="50">
        <v>1840</v>
      </c>
      <c r="K2120" s="50">
        <v>1814</v>
      </c>
      <c r="L2120" s="50">
        <v>1963</v>
      </c>
      <c r="M2120" s="50">
        <v>2052</v>
      </c>
      <c r="N2120" s="50">
        <v>2117.5857927935126</v>
      </c>
      <c r="O2120" s="306">
        <v>2150.7492230235621</v>
      </c>
      <c r="P2120" s="50">
        <v>2195.0496128619816</v>
      </c>
      <c r="Q2120" s="50">
        <v>2240.9914952803524</v>
      </c>
      <c r="R2120" s="50">
        <v>2280.1404229247305</v>
      </c>
      <c r="S2120" s="50">
        <v>2319.0969473110704</v>
      </c>
      <c r="T2120" s="50">
        <v>2336.8996919303572</v>
      </c>
      <c r="U2120" s="306">
        <v>2135.7376974924009</v>
      </c>
      <c r="V2120" s="50">
        <v>2164.5150910253583</v>
      </c>
      <c r="W2120" s="50">
        <v>2194.3940874290647</v>
      </c>
      <c r="X2120" s="50">
        <v>2217.1452657596924</v>
      </c>
      <c r="Y2120" s="50">
        <v>2239.2861690278078</v>
      </c>
      <c r="Z2120" s="50">
        <v>2240.7267739351919</v>
      </c>
    </row>
    <row r="2121" spans="1:26" x14ac:dyDescent="0.25">
      <c r="A2121" t="str">
        <f t="shared" si="42"/>
        <v>93. Sport, ontspanning en recreatie</v>
      </c>
      <c r="B2121">
        <v>93</v>
      </c>
      <c r="C2121" s="3" t="s">
        <v>11</v>
      </c>
      <c r="D2121" s="50">
        <v>1362</v>
      </c>
      <c r="E2121" s="50">
        <v>1283</v>
      </c>
      <c r="F2121" s="50">
        <v>1236</v>
      </c>
      <c r="G2121" s="50">
        <v>1293</v>
      </c>
      <c r="H2121" s="50">
        <v>1349</v>
      </c>
      <c r="I2121" s="50">
        <v>1348</v>
      </c>
      <c r="J2121" s="50">
        <v>1411</v>
      </c>
      <c r="K2121" s="50">
        <v>1472</v>
      </c>
      <c r="L2121" s="50">
        <v>1554</v>
      </c>
      <c r="M2121" s="50">
        <v>1628</v>
      </c>
      <c r="N2121" s="50">
        <v>1729.2497426825707</v>
      </c>
      <c r="O2121" s="306">
        <v>1802.4462960585467</v>
      </c>
      <c r="P2121" s="50">
        <v>1872.3805479757391</v>
      </c>
      <c r="Q2121" s="50">
        <v>1902.9169309456838</v>
      </c>
      <c r="R2121" s="50">
        <v>1965.509040272342</v>
      </c>
      <c r="S2121" s="50">
        <v>1965.5965930590298</v>
      </c>
      <c r="T2121" s="50">
        <v>2001.6556499017433</v>
      </c>
      <c r="U2121" s="306">
        <v>1789.865810940996</v>
      </c>
      <c r="V2121" s="50">
        <v>1846.334555942746</v>
      </c>
      <c r="W2121" s="50">
        <v>1863.3491786694501</v>
      </c>
      <c r="X2121" s="50">
        <v>1911.206441337474</v>
      </c>
      <c r="Y2121" s="50">
        <v>1897.951385701539</v>
      </c>
      <c r="Z2121" s="50">
        <v>1919.2793864543651</v>
      </c>
    </row>
    <row r="2122" spans="1:26" x14ac:dyDescent="0.25">
      <c r="A2122" t="str">
        <f t="shared" si="42"/>
        <v>93. Sport, ontspanning en recreatie</v>
      </c>
      <c r="B2122">
        <v>93</v>
      </c>
      <c r="C2122" s="3" t="s">
        <v>12</v>
      </c>
      <c r="D2122" s="50">
        <v>1088</v>
      </c>
      <c r="E2122" s="50">
        <v>1120</v>
      </c>
      <c r="F2122" s="50">
        <v>1154</v>
      </c>
      <c r="G2122" s="50">
        <v>1205</v>
      </c>
      <c r="H2122" s="50">
        <v>1216</v>
      </c>
      <c r="I2122" s="50">
        <v>1272</v>
      </c>
      <c r="J2122" s="50">
        <v>1190</v>
      </c>
      <c r="K2122" s="50">
        <v>1214</v>
      </c>
      <c r="L2122" s="50">
        <v>1224</v>
      </c>
      <c r="M2122" s="50">
        <v>1281</v>
      </c>
      <c r="N2122" s="50">
        <v>1355.979977624354</v>
      </c>
      <c r="O2122" s="306">
        <v>1436.0749757741955</v>
      </c>
      <c r="P2122" s="50">
        <v>1497.2438650149916</v>
      </c>
      <c r="Q2122" s="50">
        <v>1597.6134279859402</v>
      </c>
      <c r="R2122" s="50">
        <v>1633.8956196745005</v>
      </c>
      <c r="S2122" s="50">
        <v>1735.5120269608781</v>
      </c>
      <c r="T2122" s="50">
        <v>1808.9736534573631</v>
      </c>
      <c r="U2122" s="306">
        <v>1426.0516425409553</v>
      </c>
      <c r="V2122" s="50">
        <v>1476.4162603799243</v>
      </c>
      <c r="W2122" s="50">
        <v>1564.3939157078526</v>
      </c>
      <c r="X2122" s="50">
        <v>1588.7547545252219</v>
      </c>
      <c r="Y2122" s="50">
        <v>1675.7850863720762</v>
      </c>
      <c r="Z2122" s="50">
        <v>1734.527037100605</v>
      </c>
    </row>
    <row r="2123" spans="1:26" x14ac:dyDescent="0.25">
      <c r="A2123" t="str">
        <f t="shared" si="42"/>
        <v>93. Sport, ontspanning en recreatie</v>
      </c>
      <c r="B2123">
        <v>93</v>
      </c>
      <c r="C2123" s="3" t="s">
        <v>13</v>
      </c>
      <c r="D2123" s="50">
        <v>1077</v>
      </c>
      <c r="E2123" s="50">
        <v>1102</v>
      </c>
      <c r="F2123" s="50">
        <v>1074</v>
      </c>
      <c r="G2123" s="50">
        <v>1046</v>
      </c>
      <c r="H2123" s="50">
        <v>1070</v>
      </c>
      <c r="I2123" s="50">
        <v>1127</v>
      </c>
      <c r="J2123" s="50">
        <v>1125</v>
      </c>
      <c r="K2123" s="50">
        <v>1160</v>
      </c>
      <c r="L2123" s="50">
        <v>1199</v>
      </c>
      <c r="M2123" s="50">
        <v>1250</v>
      </c>
      <c r="N2123" s="50">
        <v>1251.9047616295695</v>
      </c>
      <c r="O2123" s="306">
        <v>1205.7421693390038</v>
      </c>
      <c r="P2123" s="50">
        <v>1217.6380829941195</v>
      </c>
      <c r="Q2123" s="50">
        <v>1226.5418847625892</v>
      </c>
      <c r="R2123" s="50">
        <v>1285.6389980362624</v>
      </c>
      <c r="S2123" s="50">
        <v>1360.8905072523091</v>
      </c>
      <c r="T2123" s="50">
        <v>1441.2755604678271</v>
      </c>
      <c r="U2123" s="306">
        <v>1197.3264836954743</v>
      </c>
      <c r="V2123" s="50">
        <v>1200.6999707909024</v>
      </c>
      <c r="W2123" s="50">
        <v>1201.0381411868821</v>
      </c>
      <c r="X2123" s="50">
        <v>1250.1196809255584</v>
      </c>
      <c r="Y2123" s="50">
        <v>1314.0560139086597</v>
      </c>
      <c r="Z2123" s="50">
        <v>1381.9612147284911</v>
      </c>
    </row>
    <row r="2124" spans="1:26" x14ac:dyDescent="0.25">
      <c r="A2124" t="str">
        <f t="shared" si="42"/>
        <v>93. Sport, ontspanning en recreatie</v>
      </c>
      <c r="B2124">
        <v>93</v>
      </c>
      <c r="C2124" s="3" t="s">
        <v>14</v>
      </c>
      <c r="D2124" s="50">
        <v>1350</v>
      </c>
      <c r="E2124" s="50">
        <v>1300</v>
      </c>
      <c r="F2124" s="50">
        <v>1218</v>
      </c>
      <c r="G2124" s="50">
        <v>1222</v>
      </c>
      <c r="H2124" s="50">
        <v>1199</v>
      </c>
      <c r="I2124" s="50">
        <v>1176</v>
      </c>
      <c r="J2124" s="50">
        <v>1115</v>
      </c>
      <c r="K2124" s="50">
        <v>1134</v>
      </c>
      <c r="L2124" s="50">
        <v>1093</v>
      </c>
      <c r="M2124" s="50">
        <v>1142</v>
      </c>
      <c r="N2124" s="50">
        <v>1161.8396708648522</v>
      </c>
      <c r="O2124" s="306">
        <v>1214.7551921995112</v>
      </c>
      <c r="P2124" s="50">
        <v>1223.6511105644606</v>
      </c>
      <c r="Q2124" s="50">
        <v>1249.6084942062027</v>
      </c>
      <c r="R2124" s="50">
        <v>1254.5267350080624</v>
      </c>
      <c r="S2124" s="50">
        <v>1256.4383945185523</v>
      </c>
      <c r="T2124" s="50">
        <v>1210.1086295699188</v>
      </c>
      <c r="U2124" s="306">
        <v>1206.2765986068193</v>
      </c>
      <c r="V2124" s="50">
        <v>1206.6293533627093</v>
      </c>
      <c r="W2124" s="50">
        <v>1223.6251217652127</v>
      </c>
      <c r="X2124" s="50">
        <v>1219.8669798258768</v>
      </c>
      <c r="Y2124" s="50">
        <v>1213.1985781547844</v>
      </c>
      <c r="Z2124" s="50">
        <v>1160.3077423522338</v>
      </c>
    </row>
    <row r="2125" spans="1:26" x14ac:dyDescent="0.25">
      <c r="A2125" t="str">
        <f t="shared" si="42"/>
        <v>93. Sport, ontspanning en recreatie</v>
      </c>
      <c r="B2125">
        <v>93</v>
      </c>
      <c r="C2125" s="3" t="s">
        <v>15</v>
      </c>
      <c r="D2125" s="50">
        <v>1546</v>
      </c>
      <c r="E2125" s="50">
        <v>1558</v>
      </c>
      <c r="F2125" s="50">
        <v>1538</v>
      </c>
      <c r="G2125" s="50">
        <v>1509</v>
      </c>
      <c r="H2125" s="50">
        <v>1447</v>
      </c>
      <c r="I2125" s="50">
        <v>1371</v>
      </c>
      <c r="J2125" s="50">
        <v>1314</v>
      </c>
      <c r="K2125" s="50">
        <v>1278</v>
      </c>
      <c r="L2125" s="50">
        <v>1211</v>
      </c>
      <c r="M2125" s="50">
        <v>1182</v>
      </c>
      <c r="N2125" s="50">
        <v>1138.7808953587985</v>
      </c>
      <c r="O2125" s="306">
        <v>1122.2155640957303</v>
      </c>
      <c r="P2125" s="50">
        <v>1143.1610102968368</v>
      </c>
      <c r="Q2125" s="50">
        <v>1122.9280105129719</v>
      </c>
      <c r="R2125" s="50">
        <v>1137.1707976940027</v>
      </c>
      <c r="S2125" s="50">
        <v>1156.8199557708283</v>
      </c>
      <c r="T2125" s="50">
        <v>1209.6453336643856</v>
      </c>
      <c r="U2125" s="306">
        <v>1114.3828668144508</v>
      </c>
      <c r="V2125" s="50">
        <v>1127.2589210560518</v>
      </c>
      <c r="W2125" s="50">
        <v>1099.5787320334643</v>
      </c>
      <c r="X2125" s="50">
        <v>1105.7533233998802</v>
      </c>
      <c r="Y2125" s="50">
        <v>1117.0084674625298</v>
      </c>
      <c r="Z2125" s="50">
        <v>1159.8635129557524</v>
      </c>
    </row>
    <row r="2126" spans="1:26" x14ac:dyDescent="0.25">
      <c r="A2126" t="str">
        <f t="shared" si="42"/>
        <v>93. Sport, ontspanning en recreatie</v>
      </c>
      <c r="B2126">
        <v>93</v>
      </c>
      <c r="C2126" s="3" t="s">
        <v>16</v>
      </c>
      <c r="D2126" s="50">
        <v>1276</v>
      </c>
      <c r="E2126" s="50">
        <v>1361</v>
      </c>
      <c r="F2126" s="50">
        <v>1421</v>
      </c>
      <c r="G2126" s="50">
        <v>1448</v>
      </c>
      <c r="H2126" s="50">
        <v>1488</v>
      </c>
      <c r="I2126" s="50">
        <v>1546</v>
      </c>
      <c r="J2126" s="50">
        <v>1496</v>
      </c>
      <c r="K2126" s="50">
        <v>1495</v>
      </c>
      <c r="L2126" s="50">
        <v>1446</v>
      </c>
      <c r="M2126" s="50">
        <v>1430</v>
      </c>
      <c r="N2126" s="50">
        <v>1364.5950914965415</v>
      </c>
      <c r="O2126" s="306">
        <v>1309.6696542757152</v>
      </c>
      <c r="P2126" s="50">
        <v>1237.944222419676</v>
      </c>
      <c r="Q2126" s="50">
        <v>1203.2623267843769</v>
      </c>
      <c r="R2126" s="50">
        <v>1157.5372211061399</v>
      </c>
      <c r="S2126" s="50">
        <v>1115.6078728908892</v>
      </c>
      <c r="T2126" s="50">
        <v>1099.689467003996</v>
      </c>
      <c r="U2126" s="306">
        <v>1300.5285888078827</v>
      </c>
      <c r="V2126" s="50">
        <v>1220.7236390349085</v>
      </c>
      <c r="W2126" s="50">
        <v>1178.2426399576545</v>
      </c>
      <c r="X2126" s="50">
        <v>1125.5570682897483</v>
      </c>
      <c r="Y2126" s="50">
        <v>1077.2146816542745</v>
      </c>
      <c r="Z2126" s="50">
        <v>1054.4327769990614</v>
      </c>
    </row>
    <row r="2127" spans="1:26" x14ac:dyDescent="0.25">
      <c r="A2127" t="str">
        <f t="shared" si="42"/>
        <v>93. Sport, ontspanning en recreatie</v>
      </c>
      <c r="B2127">
        <v>93</v>
      </c>
      <c r="C2127" s="3" t="s">
        <v>17</v>
      </c>
      <c r="D2127" s="50">
        <v>431</v>
      </c>
      <c r="E2127" s="50">
        <v>485</v>
      </c>
      <c r="F2127" s="50">
        <v>534</v>
      </c>
      <c r="G2127" s="50">
        <v>594</v>
      </c>
      <c r="H2127" s="50">
        <v>651</v>
      </c>
      <c r="I2127" s="50">
        <v>704</v>
      </c>
      <c r="J2127" s="50">
        <v>707</v>
      </c>
      <c r="K2127" s="50">
        <v>767</v>
      </c>
      <c r="L2127" s="50">
        <v>787</v>
      </c>
      <c r="M2127" s="50">
        <v>833</v>
      </c>
      <c r="N2127" s="50">
        <v>839.13232613016521</v>
      </c>
      <c r="O2127" s="306">
        <v>839.58637047580055</v>
      </c>
      <c r="P2127" s="50">
        <v>802.65508621943195</v>
      </c>
      <c r="Q2127" s="50">
        <v>794.19936986907851</v>
      </c>
      <c r="R2127" s="50">
        <v>756.46036607081874</v>
      </c>
      <c r="S2127" s="50">
        <v>721.41357820353755</v>
      </c>
      <c r="T2127" s="50">
        <v>688.52704401071912</v>
      </c>
      <c r="U2127" s="306">
        <v>833.72633244761278</v>
      </c>
      <c r="V2127" s="50">
        <v>791.4896487214221</v>
      </c>
      <c r="W2127" s="50">
        <v>777.68541520616884</v>
      </c>
      <c r="X2127" s="50">
        <v>735.56106567219251</v>
      </c>
      <c r="Y2127" s="50">
        <v>696.5864233028766</v>
      </c>
      <c r="Z2127" s="50">
        <v>660.19135841421974</v>
      </c>
    </row>
    <row r="2128" spans="1:26" x14ac:dyDescent="0.25">
      <c r="A2128" t="str">
        <f t="shared" si="42"/>
        <v>93. Sport, ontspanning en recreatie</v>
      </c>
      <c r="B2128">
        <v>93</v>
      </c>
      <c r="C2128" s="3" t="s">
        <v>156</v>
      </c>
      <c r="D2128" s="50">
        <v>134</v>
      </c>
      <c r="E2128" s="50">
        <v>142</v>
      </c>
      <c r="F2128" s="50">
        <v>149</v>
      </c>
      <c r="G2128" s="50">
        <v>173</v>
      </c>
      <c r="H2128" s="50">
        <v>175</v>
      </c>
      <c r="I2128" s="50">
        <v>209</v>
      </c>
      <c r="J2128" s="50">
        <v>176</v>
      </c>
      <c r="K2128" s="50">
        <v>210</v>
      </c>
      <c r="L2128" s="50">
        <v>301</v>
      </c>
      <c r="M2128" s="50">
        <v>337</v>
      </c>
      <c r="N2128" s="50">
        <v>366.09871481161474</v>
      </c>
      <c r="O2128" s="306">
        <v>419.66578173439672</v>
      </c>
      <c r="P2128" s="50">
        <v>479.29128098077973</v>
      </c>
      <c r="Q2128" s="50">
        <v>500.74526368797649</v>
      </c>
      <c r="R2128" s="50">
        <v>547.68057133940863</v>
      </c>
      <c r="S2128" s="50">
        <v>570.51075927428815</v>
      </c>
      <c r="T2128" s="50">
        <v>612.50963156890964</v>
      </c>
      <c r="U2128" s="306">
        <v>416.73665195505191</v>
      </c>
      <c r="V2128" s="50">
        <v>472.62403756201797</v>
      </c>
      <c r="W2128" s="50">
        <v>490.33316202190105</v>
      </c>
      <c r="X2128" s="50">
        <v>532.54938761015831</v>
      </c>
      <c r="Y2128" s="50">
        <v>550.87686351609079</v>
      </c>
      <c r="Z2128" s="50">
        <v>587.30237138074779</v>
      </c>
    </row>
    <row r="2129" spans="1:26" x14ac:dyDescent="0.25">
      <c r="A2129" t="str">
        <f t="shared" si="42"/>
        <v>93. Sport, ontspanning en recreatie</v>
      </c>
      <c r="B2129">
        <v>93</v>
      </c>
      <c r="C2129" s="3" t="s">
        <v>6</v>
      </c>
      <c r="D2129" s="50">
        <v>1841</v>
      </c>
      <c r="E2129" s="50">
        <v>1988</v>
      </c>
      <c r="F2129" s="50">
        <v>2104</v>
      </c>
      <c r="G2129" s="50">
        <v>2215</v>
      </c>
      <c r="H2129" s="50">
        <v>2314</v>
      </c>
      <c r="I2129" s="50">
        <v>2459</v>
      </c>
      <c r="J2129" s="50">
        <v>2379</v>
      </c>
      <c r="K2129" s="50">
        <v>2472</v>
      </c>
      <c r="L2129" s="50">
        <v>2534</v>
      </c>
      <c r="M2129" s="50">
        <v>2600</v>
      </c>
      <c r="N2129" s="50">
        <v>2569.8261324383211</v>
      </c>
      <c r="O2129" s="306">
        <v>2568.9218064859124</v>
      </c>
      <c r="P2129" s="50">
        <v>2519.8905896198876</v>
      </c>
      <c r="Q2129" s="50">
        <v>2498.206960341432</v>
      </c>
      <c r="R2129" s="50">
        <v>2461.6781585163671</v>
      </c>
      <c r="S2129" s="50">
        <v>2407.5322103687149</v>
      </c>
      <c r="T2129" s="50">
        <v>2400.726142583625</v>
      </c>
      <c r="U2129" s="306">
        <v>2550.9915732105474</v>
      </c>
      <c r="V2129" s="50">
        <v>2484.8373253183486</v>
      </c>
      <c r="W2129" s="50">
        <v>2446.2612171857245</v>
      </c>
      <c r="X2129" s="50">
        <v>2393.6675215720988</v>
      </c>
      <c r="Y2129" s="50">
        <v>2324.6779684732419</v>
      </c>
      <c r="Z2129" s="50">
        <v>2301.9265067940291</v>
      </c>
    </row>
    <row r="2130" spans="1:26" x14ac:dyDescent="0.25">
      <c r="A2130" t="str">
        <f t="shared" si="42"/>
        <v>93. Sport, ontspanning en recreatie</v>
      </c>
      <c r="B2130">
        <v>93</v>
      </c>
      <c r="C2130" s="3" t="s">
        <v>157</v>
      </c>
      <c r="D2130" s="207">
        <v>1.015604747875426</v>
      </c>
      <c r="E2130" s="206"/>
      <c r="F2130" s="206"/>
      <c r="G2130" s="206"/>
      <c r="H2130" s="206"/>
      <c r="I2130" s="206"/>
      <c r="J2130" s="206"/>
      <c r="K2130" s="206"/>
      <c r="L2130" s="206"/>
      <c r="M2130" s="206"/>
      <c r="N2130" s="206"/>
      <c r="O2130" s="308"/>
      <c r="P2130" s="206"/>
      <c r="Q2130" s="206"/>
      <c r="R2130" s="206"/>
      <c r="S2130" s="206"/>
      <c r="T2130" s="206"/>
      <c r="U2130" s="308"/>
      <c r="V2130" s="206"/>
      <c r="W2130" s="206"/>
      <c r="X2130" s="206"/>
      <c r="Y2130" s="206"/>
      <c r="Z2130" s="206"/>
    </row>
    <row r="2131" spans="1:26" x14ac:dyDescent="0.25">
      <c r="A2131" t="str">
        <f t="shared" si="42"/>
        <v>93. Sport, ontspanning en recreatie</v>
      </c>
      <c r="B2131">
        <v>93</v>
      </c>
      <c r="C2131" s="3" t="s">
        <v>158</v>
      </c>
      <c r="D2131" s="206"/>
      <c r="E2131" s="207">
        <v>-6.0574665129109473E-4</v>
      </c>
      <c r="F2131" s="207">
        <v>1.8040877337712757E-3</v>
      </c>
      <c r="G2131" s="207">
        <v>-5.1950858421345725E-3</v>
      </c>
      <c r="H2131" s="207">
        <v>4.7488128252264339E-3</v>
      </c>
      <c r="I2131" s="207">
        <v>-7.5778245693823854E-3</v>
      </c>
      <c r="J2131" s="207">
        <v>3.0840731410257949E-2</v>
      </c>
      <c r="K2131" s="207">
        <v>2.2129854335001253E-3</v>
      </c>
      <c r="L2131" s="207">
        <v>-1.1296710296261114E-2</v>
      </c>
      <c r="M2131" s="207">
        <v>-1.3732908961206269E-2</v>
      </c>
      <c r="N2131" s="207">
        <v>-2.2734328943606608E-3</v>
      </c>
      <c r="O2131" s="307">
        <v>3.2561142745191063E-5</v>
      </c>
      <c r="P2131" s="207">
        <v>3.2561142745635152E-5</v>
      </c>
      <c r="Q2131" s="207">
        <v>3.2561142745191063E-5</v>
      </c>
      <c r="R2131" s="207">
        <v>3.256114274552413E-5</v>
      </c>
      <c r="S2131" s="207">
        <v>3.2561142745413107E-5</v>
      </c>
      <c r="T2131" s="207">
        <v>3.2561142745302085E-5</v>
      </c>
      <c r="U2131" s="307">
        <v>3.5766282181292075E-3</v>
      </c>
      <c r="V2131" s="207">
        <v>3.5766282181290965E-3</v>
      </c>
      <c r="W2131" s="207">
        <v>3.5766282181290965E-3</v>
      </c>
      <c r="X2131" s="207">
        <v>3.5766282181293185E-3</v>
      </c>
      <c r="Y2131" s="207">
        <v>3.5766282181292075E-3</v>
      </c>
      <c r="Z2131" s="207">
        <v>3.5766282181292075E-3</v>
      </c>
    </row>
    <row r="2132" spans="1:26" x14ac:dyDescent="0.25">
      <c r="A2132" t="str">
        <f t="shared" si="42"/>
        <v>93. Sport, ontspanning en recreatie</v>
      </c>
      <c r="B2132">
        <v>93</v>
      </c>
      <c r="C2132" s="3" t="s">
        <v>159</v>
      </c>
      <c r="D2132" s="208"/>
      <c r="E2132" s="50">
        <v>144.13359317378135</v>
      </c>
      <c r="F2132" s="50">
        <v>146.83912027496652</v>
      </c>
      <c r="G2132" s="50">
        <v>138.34899275285534</v>
      </c>
      <c r="H2132" s="50">
        <v>132.5244272617737</v>
      </c>
      <c r="I2132" s="50">
        <v>128.80135647711751</v>
      </c>
      <c r="J2132" s="50">
        <v>163.82838572047328</v>
      </c>
      <c r="K2132" s="50">
        <v>129.34362749878372</v>
      </c>
      <c r="L2132" s="50">
        <v>118.03526927156676</v>
      </c>
      <c r="M2132" s="50">
        <v>156.43508162346103</v>
      </c>
      <c r="N2132" s="50">
        <v>184.55458620915834</v>
      </c>
      <c r="O2132" s="306">
        <v>168.98905735229914</v>
      </c>
      <c r="P2132" s="50">
        <v>171.63558852577853</v>
      </c>
      <c r="Q2132" s="50">
        <v>175.17087911216737</v>
      </c>
      <c r="R2132" s="50">
        <v>178.83716523350986</v>
      </c>
      <c r="S2132" s="50">
        <v>181.96135524342168</v>
      </c>
      <c r="T2132" s="50">
        <v>185.07019095443428</v>
      </c>
      <c r="U2132" s="306">
        <v>170.18423986507872</v>
      </c>
      <c r="V2132" s="50">
        <v>171.64305589689974</v>
      </c>
      <c r="W2132" s="50">
        <v>173.95581170607232</v>
      </c>
      <c r="X2132" s="50">
        <v>176.35710014888357</v>
      </c>
      <c r="Y2132" s="50">
        <v>178.18554648782737</v>
      </c>
      <c r="Z2132" s="50">
        <v>179.96494678671189</v>
      </c>
    </row>
    <row r="2133" spans="1:26" x14ac:dyDescent="0.25">
      <c r="A2133" t="str">
        <f t="shared" si="42"/>
        <v>93. Sport, ontspanning en recreatie</v>
      </c>
      <c r="B2133">
        <v>93</v>
      </c>
      <c r="C2133" s="3" t="s">
        <v>160</v>
      </c>
      <c r="D2133" s="208"/>
      <c r="E2133" s="50">
        <v>670.94667911365843</v>
      </c>
      <c r="F2133" s="50">
        <v>676.27151890654977</v>
      </c>
      <c r="G2133" s="50">
        <v>702.70284920228937</v>
      </c>
      <c r="H2133" s="50">
        <v>728.1592506948914</v>
      </c>
      <c r="I2133" s="50">
        <v>700.97494523151636</v>
      </c>
      <c r="J2133" s="50">
        <v>786.61068672252964</v>
      </c>
      <c r="K2133" s="50">
        <v>643.17827722006257</v>
      </c>
      <c r="L2133" s="50">
        <v>615.6429184563691</v>
      </c>
      <c r="M2133" s="50">
        <v>680.68593802724808</v>
      </c>
      <c r="N2133" s="50">
        <v>761.60066292130568</v>
      </c>
      <c r="O2133" s="306">
        <v>815.90881014252648</v>
      </c>
      <c r="P2133" s="50">
        <v>828.68672685850083</v>
      </c>
      <c r="Q2133" s="50">
        <v>845.75572991137403</v>
      </c>
      <c r="R2133" s="50">
        <v>863.45720238405841</v>
      </c>
      <c r="S2133" s="50">
        <v>878.54133974528543</v>
      </c>
      <c r="T2133" s="50">
        <v>893.55134385823135</v>
      </c>
      <c r="U2133" s="306">
        <v>822.03334213663447</v>
      </c>
      <c r="V2133" s="50">
        <v>829.07979613937323</v>
      </c>
      <c r="W2133" s="50">
        <v>840.25099735558058</v>
      </c>
      <c r="X2133" s="50">
        <v>851.84983380273411</v>
      </c>
      <c r="Y2133" s="50">
        <v>860.68169658927104</v>
      </c>
      <c r="Z2133" s="50">
        <v>869.27665447638549</v>
      </c>
    </row>
    <row r="2134" spans="1:26" x14ac:dyDescent="0.25">
      <c r="A2134" t="str">
        <f t="shared" si="42"/>
        <v>93. Sport, ontspanning en recreatie</v>
      </c>
      <c r="B2134">
        <v>93</v>
      </c>
      <c r="C2134" s="3" t="s">
        <v>161</v>
      </c>
      <c r="D2134" s="208"/>
      <c r="E2134" s="50">
        <v>544.09048742994537</v>
      </c>
      <c r="F2134" s="50">
        <v>583.44613440885121</v>
      </c>
      <c r="G2134" s="50">
        <v>608.7282320512237</v>
      </c>
      <c r="H2134" s="50">
        <v>675.64615162026234</v>
      </c>
      <c r="I2134" s="50">
        <v>648.72652902854281</v>
      </c>
      <c r="J2134" s="50">
        <v>764.15321718079815</v>
      </c>
      <c r="K2134" s="50">
        <v>671.7154263376799</v>
      </c>
      <c r="L2134" s="50">
        <v>637.71720725955629</v>
      </c>
      <c r="M2134" s="50">
        <v>685.31635164061834</v>
      </c>
      <c r="N2134" s="50">
        <v>739.90259505042491</v>
      </c>
      <c r="O2134" s="306">
        <v>768.43441863708563</v>
      </c>
      <c r="P2134" s="50">
        <v>780.46884072074693</v>
      </c>
      <c r="Q2134" s="50">
        <v>796.54466840467376</v>
      </c>
      <c r="R2134" s="50">
        <v>813.2161647036188</v>
      </c>
      <c r="S2134" s="50">
        <v>827.42261790001407</v>
      </c>
      <c r="T2134" s="50">
        <v>841.55925135817824</v>
      </c>
      <c r="U2134" s="306">
        <v>775.93928472462608</v>
      </c>
      <c r="V2134" s="50">
        <v>782.59062135352542</v>
      </c>
      <c r="W2134" s="50">
        <v>793.13541733307579</v>
      </c>
      <c r="X2134" s="50">
        <v>804.08386965868294</v>
      </c>
      <c r="Y2134" s="50">
        <v>812.42050144974758</v>
      </c>
      <c r="Z2134" s="50">
        <v>820.53351236221442</v>
      </c>
    </row>
    <row r="2135" spans="1:26" x14ac:dyDescent="0.25">
      <c r="A2135" t="str">
        <f t="shared" si="42"/>
        <v>93. Sport, ontspanning en recreatie</v>
      </c>
      <c r="B2135">
        <v>93</v>
      </c>
      <c r="C2135" s="3" t="s">
        <v>162</v>
      </c>
      <c r="D2135" s="208"/>
      <c r="E2135" s="50">
        <v>393.82864350515217</v>
      </c>
      <c r="F2135" s="50">
        <v>374.07724307925838</v>
      </c>
      <c r="G2135" s="50">
        <v>351.72273342118069</v>
      </c>
      <c r="H2135" s="50">
        <v>380.80041754128825</v>
      </c>
      <c r="I2135" s="50">
        <v>380.66429984624102</v>
      </c>
      <c r="J2135" s="50">
        <v>432.17033072722148</v>
      </c>
      <c r="K2135" s="50">
        <v>411.9744526939383</v>
      </c>
      <c r="L2135" s="50">
        <v>409.89855734396099</v>
      </c>
      <c r="M2135" s="50">
        <v>428.94672751415573</v>
      </c>
      <c r="N2135" s="50">
        <v>468.0287891945116</v>
      </c>
      <c r="O2135" s="306">
        <v>501.12441065342819</v>
      </c>
      <c r="P2135" s="50">
        <v>522.33625690502708</v>
      </c>
      <c r="Q2135" s="50">
        <v>542.60271114322393</v>
      </c>
      <c r="R2135" s="50">
        <v>551.45194011321837</v>
      </c>
      <c r="S2135" s="50">
        <v>569.59069307854634</v>
      </c>
      <c r="T2135" s="50">
        <v>569.61606526021956</v>
      </c>
      <c r="U2135" s="306">
        <v>507.25298773158579</v>
      </c>
      <c r="V2135" s="50">
        <v>525.03392530797601</v>
      </c>
      <c r="W2135" s="50">
        <v>541.59829938800658</v>
      </c>
      <c r="X2135" s="50">
        <v>546.58931832542066</v>
      </c>
      <c r="Y2135" s="50">
        <v>560.62762573343639</v>
      </c>
      <c r="Z2135" s="50">
        <v>556.73942704939554</v>
      </c>
    </row>
    <row r="2136" spans="1:26" x14ac:dyDescent="0.25">
      <c r="A2136" t="str">
        <f t="shared" si="42"/>
        <v>93. Sport, ontspanning en recreatie</v>
      </c>
      <c r="B2136">
        <v>93</v>
      </c>
      <c r="C2136" s="3" t="s">
        <v>163</v>
      </c>
      <c r="D2136" s="208"/>
      <c r="E2136" s="50">
        <v>279.6117478215545</v>
      </c>
      <c r="F2136" s="50">
        <v>290.53463726875242</v>
      </c>
      <c r="G2136" s="50">
        <v>291.27739245067278</v>
      </c>
      <c r="H2136" s="50">
        <v>316.13253472524514</v>
      </c>
      <c r="I2136" s="50">
        <v>304.02920081686779</v>
      </c>
      <c r="J2136" s="50">
        <v>366.89894879743127</v>
      </c>
      <c r="K2136" s="50">
        <v>309.17964036072675</v>
      </c>
      <c r="L2136" s="50">
        <v>299.01442551677769</v>
      </c>
      <c r="M2136" s="50">
        <v>298.49556963191264</v>
      </c>
      <c r="N2136" s="50">
        <v>327.07568745149854</v>
      </c>
      <c r="O2136" s="306">
        <v>349.34708732593833</v>
      </c>
      <c r="P2136" s="50">
        <v>369.9823140805741</v>
      </c>
      <c r="Q2136" s="50">
        <v>385.74152413076411</v>
      </c>
      <c r="R2136" s="50">
        <v>411.60017621905672</v>
      </c>
      <c r="S2136" s="50">
        <v>420.94771688879882</v>
      </c>
      <c r="T2136" s="50">
        <v>447.12759896361837</v>
      </c>
      <c r="U2136" s="306">
        <v>354.15277131951677</v>
      </c>
      <c r="V2136" s="50">
        <v>372.45398131574689</v>
      </c>
      <c r="W2136" s="50">
        <v>385.60813497468871</v>
      </c>
      <c r="X2136" s="50">
        <v>408.58600408981147</v>
      </c>
      <c r="Y2136" s="50">
        <v>414.9485306176399</v>
      </c>
      <c r="Z2136" s="50">
        <v>437.67897923858499</v>
      </c>
    </row>
    <row r="2137" spans="1:26" x14ac:dyDescent="0.25">
      <c r="A2137" t="str">
        <f t="shared" si="42"/>
        <v>93. Sport, ontspanning en recreatie</v>
      </c>
      <c r="B2137">
        <v>93</v>
      </c>
      <c r="C2137" s="3" t="s">
        <v>164</v>
      </c>
      <c r="D2137" s="208"/>
      <c r="E2137" s="50">
        <v>237.80210547521548</v>
      </c>
      <c r="F2137" s="50">
        <v>245.97775470096218</v>
      </c>
      <c r="G2137" s="50">
        <v>232.21075377624061</v>
      </c>
      <c r="H2137" s="50">
        <v>236.55816013822692</v>
      </c>
      <c r="I2137" s="50">
        <v>228.79637881750355</v>
      </c>
      <c r="J2137" s="50">
        <v>284.2823097173972</v>
      </c>
      <c r="K2137" s="50">
        <v>251.57160159874891</v>
      </c>
      <c r="L2137" s="50">
        <v>243.72702660196472</v>
      </c>
      <c r="M2137" s="50">
        <v>249.00029512465809</v>
      </c>
      <c r="N2137" s="50">
        <v>273.91597886656172</v>
      </c>
      <c r="O2137" s="306">
        <v>277.22025949892071</v>
      </c>
      <c r="P2137" s="50">
        <v>266.99807151293118</v>
      </c>
      <c r="Q2137" s="50">
        <v>269.63228808556778</v>
      </c>
      <c r="R2137" s="50">
        <v>271.60393506098922</v>
      </c>
      <c r="S2137" s="50">
        <v>284.69032755624534</v>
      </c>
      <c r="T2137" s="50">
        <v>301.35392973426025</v>
      </c>
      <c r="U2137" s="306">
        <v>281.65709394612855</v>
      </c>
      <c r="V2137" s="50">
        <v>269.37791774466433</v>
      </c>
      <c r="W2137" s="50">
        <v>270.13689446628507</v>
      </c>
      <c r="X2137" s="50">
        <v>270.21297700379904</v>
      </c>
      <c r="Y2137" s="50">
        <v>281.25548141220332</v>
      </c>
      <c r="Z2137" s="50">
        <v>295.64005945482666</v>
      </c>
    </row>
    <row r="2138" spans="1:26" x14ac:dyDescent="0.25">
      <c r="A2138" t="str">
        <f t="shared" si="42"/>
        <v>93. Sport, ontspanning en recreatie</v>
      </c>
      <c r="B2138">
        <v>93</v>
      </c>
      <c r="C2138" s="3" t="s">
        <v>165</v>
      </c>
      <c r="D2138" s="208"/>
      <c r="E2138" s="50">
        <v>283.20181585801811</v>
      </c>
      <c r="F2138" s="50">
        <v>275.84564441570961</v>
      </c>
      <c r="G2138" s="50">
        <v>249.9211565063423</v>
      </c>
      <c r="H2138" s="50">
        <v>262.89335981252526</v>
      </c>
      <c r="I2138" s="50">
        <v>243.16564688270017</v>
      </c>
      <c r="J2138" s="50">
        <v>283.68130668114412</v>
      </c>
      <c r="K2138" s="50">
        <v>237.04660826097938</v>
      </c>
      <c r="L2138" s="50">
        <v>225.7659725473392</v>
      </c>
      <c r="M2138" s="50">
        <v>214.94059287882848</v>
      </c>
      <c r="N2138" s="50">
        <v>237.66326061401207</v>
      </c>
      <c r="O2138" s="306">
        <v>244.47131837274711</v>
      </c>
      <c r="P2138" s="50">
        <v>255.60566641358852</v>
      </c>
      <c r="Q2138" s="50">
        <v>257.47752269922904</v>
      </c>
      <c r="R2138" s="50">
        <v>262.93940867156863</v>
      </c>
      <c r="S2138" s="50">
        <v>263.97429226442279</v>
      </c>
      <c r="T2138" s="50">
        <v>264.37653874690108</v>
      </c>
      <c r="U2138" s="306">
        <v>248.58895609713423</v>
      </c>
      <c r="V2138" s="50">
        <v>258.09674771120126</v>
      </c>
      <c r="W2138" s="50">
        <v>258.17222364710187</v>
      </c>
      <c r="X2138" s="50">
        <v>261.80866370952657</v>
      </c>
      <c r="Y2138" s="50">
        <v>261.00456603151468</v>
      </c>
      <c r="Z2138" s="50">
        <v>259.5777848225211</v>
      </c>
    </row>
    <row r="2139" spans="1:26" x14ac:dyDescent="0.25">
      <c r="A2139" t="str">
        <f t="shared" si="42"/>
        <v>93. Sport, ontspanning en recreatie</v>
      </c>
      <c r="B2139">
        <v>93</v>
      </c>
      <c r="C2139" s="3" t="s">
        <v>166</v>
      </c>
      <c r="D2139" s="206"/>
      <c r="E2139" s="50">
        <v>290.12772644714562</v>
      </c>
      <c r="F2139" s="50">
        <v>296.13421007325502</v>
      </c>
      <c r="G2139" s="50">
        <v>281.56801500217352</v>
      </c>
      <c r="H2139" s="50">
        <v>291.26420826348198</v>
      </c>
      <c r="I2139" s="50">
        <v>261.460446052664</v>
      </c>
      <c r="J2139" s="50">
        <v>300.39974041270494</v>
      </c>
      <c r="K2139" s="50">
        <v>250.29361509237123</v>
      </c>
      <c r="L2139" s="50">
        <v>226.17086463213715</v>
      </c>
      <c r="M2139" s="50">
        <v>211.36347004391737</v>
      </c>
      <c r="N2139" s="50">
        <v>219.84701779764268</v>
      </c>
      <c r="O2139" s="306">
        <v>214.43446845981842</v>
      </c>
      <c r="P2139" s="50">
        <v>211.31518711365825</v>
      </c>
      <c r="Q2139" s="50">
        <v>215.2592518947699</v>
      </c>
      <c r="R2139" s="50">
        <v>211.44934204144971</v>
      </c>
      <c r="S2139" s="50">
        <v>214.13128420521269</v>
      </c>
      <c r="T2139" s="50">
        <v>217.83125562645731</v>
      </c>
      <c r="U2139" s="306">
        <v>218.47038433713587</v>
      </c>
      <c r="V2139" s="50">
        <v>213.78972390906225</v>
      </c>
      <c r="W2139" s="50">
        <v>216.25994142884426</v>
      </c>
      <c r="X2139" s="50">
        <v>210.94961214694703</v>
      </c>
      <c r="Y2139" s="50">
        <v>212.13418185165784</v>
      </c>
      <c r="Z2139" s="50">
        <v>214.29343448678583</v>
      </c>
    </row>
    <row r="2140" spans="1:26" x14ac:dyDescent="0.25">
      <c r="A2140" t="str">
        <f t="shared" si="42"/>
        <v>93. Sport, ontspanning en recreatie</v>
      </c>
      <c r="B2140">
        <v>93</v>
      </c>
      <c r="C2140" s="3" t="s">
        <v>167</v>
      </c>
      <c r="D2140" s="206"/>
      <c r="E2140" s="50">
        <v>200.33854852816782</v>
      </c>
      <c r="F2140" s="50">
        <v>216.96376935264385</v>
      </c>
      <c r="G2140" s="50">
        <v>216.58284168890739</v>
      </c>
      <c r="H2140" s="50">
        <v>235.09683336712826</v>
      </c>
      <c r="I2140" s="50">
        <v>223.24918458602571</v>
      </c>
      <c r="J2140" s="50">
        <v>291.34618927167162</v>
      </c>
      <c r="K2140" s="50">
        <v>239.09650078359613</v>
      </c>
      <c r="L2140" s="50">
        <v>218.73968180344292</v>
      </c>
      <c r="M2140" s="50">
        <v>208.0475442808428</v>
      </c>
      <c r="N2140" s="50">
        <v>222.13254754018479</v>
      </c>
      <c r="O2140" s="306">
        <v>215.1194642524174</v>
      </c>
      <c r="P2140" s="50">
        <v>206.46082939259597</v>
      </c>
      <c r="Q2140" s="50">
        <v>195.15378558869094</v>
      </c>
      <c r="R2140" s="50">
        <v>189.68641225955116</v>
      </c>
      <c r="S2140" s="50">
        <v>182.47814931204175</v>
      </c>
      <c r="T2140" s="50">
        <v>175.86826262790751</v>
      </c>
      <c r="U2140" s="306">
        <v>219.95568078742093</v>
      </c>
      <c r="V2140" s="50">
        <v>209.62896094036438</v>
      </c>
      <c r="W2140" s="50">
        <v>196.76540004460475</v>
      </c>
      <c r="X2140" s="50">
        <v>189.91799371081865</v>
      </c>
      <c r="Y2140" s="50">
        <v>181.42573776170781</v>
      </c>
      <c r="Z2140" s="50">
        <v>173.63354898017479</v>
      </c>
    </row>
    <row r="2141" spans="1:26" x14ac:dyDescent="0.25">
      <c r="A2141" t="str">
        <f t="shared" si="42"/>
        <v>93. Sport, ontspanning en recreatie</v>
      </c>
      <c r="B2141">
        <v>93</v>
      </c>
      <c r="C2141" s="3" t="s">
        <v>168</v>
      </c>
      <c r="D2141" s="206"/>
      <c r="E2141" s="50">
        <v>104.95296157830273</v>
      </c>
      <c r="F2141" s="50">
        <v>119.27129024630705</v>
      </c>
      <c r="G2141" s="50">
        <v>127.58382067444145</v>
      </c>
      <c r="H2141" s="50">
        <v>147.82575723279115</v>
      </c>
      <c r="I2141" s="50">
        <v>153.98641622538074</v>
      </c>
      <c r="J2141" s="50">
        <v>193.56960814494798</v>
      </c>
      <c r="K2141" s="50">
        <v>174.15466222863424</v>
      </c>
      <c r="L2141" s="50">
        <v>178.5724706303827</v>
      </c>
      <c r="M2141" s="50">
        <v>181.3115700419674</v>
      </c>
      <c r="N2141" s="50">
        <v>201.45494031712437</v>
      </c>
      <c r="O2141" s="306">
        <v>204.87303255423109</v>
      </c>
      <c r="P2141" s="50">
        <v>204.98388687256454</v>
      </c>
      <c r="Q2141" s="50">
        <v>195.96716332835535</v>
      </c>
      <c r="R2141" s="50">
        <v>193.90271151644129</v>
      </c>
      <c r="S2141" s="50">
        <v>184.68878432884074</v>
      </c>
      <c r="T2141" s="50">
        <v>176.13215805182966</v>
      </c>
      <c r="U2141" s="306">
        <v>207.84697380315939</v>
      </c>
      <c r="V2141" s="50">
        <v>206.50794848816599</v>
      </c>
      <c r="W2141" s="50">
        <v>196.04622913520649</v>
      </c>
      <c r="X2141" s="50">
        <v>192.62702089775343</v>
      </c>
      <c r="Y2141" s="50">
        <v>182.19312590714924</v>
      </c>
      <c r="Z2141" s="50">
        <v>172.53939047202297</v>
      </c>
    </row>
    <row r="2142" spans="1:26" x14ac:dyDescent="0.25">
      <c r="A2142" t="str">
        <f t="shared" si="42"/>
        <v>93. Sport, ontspanning en recreatie</v>
      </c>
      <c r="B2142">
        <v>93</v>
      </c>
      <c r="C2142" s="3" t="s">
        <v>169</v>
      </c>
      <c r="D2142" s="206"/>
      <c r="E2142" s="50">
        <v>34.862220032749313</v>
      </c>
      <c r="F2142" s="50">
        <v>37.285743084547533</v>
      </c>
      <c r="G2142" s="50">
        <v>38.080895810412443</v>
      </c>
      <c r="H2142" s="50">
        <v>45.93502584664374</v>
      </c>
      <c r="I2142" s="50">
        <v>44.30890506382007</v>
      </c>
      <c r="J2142" s="50">
        <v>60.946970533107084</v>
      </c>
      <c r="K2142" s="50">
        <v>46.285281367549217</v>
      </c>
      <c r="L2142" s="50">
        <v>52.38972007393955</v>
      </c>
      <c r="M2142" s="50">
        <v>74.358636307831532</v>
      </c>
      <c r="N2142" s="50">
        <v>87.113871460238684</v>
      </c>
      <c r="O2142" s="306">
        <v>95.480056420284157</v>
      </c>
      <c r="P2142" s="50">
        <v>109.45056864862745</v>
      </c>
      <c r="Q2142" s="50">
        <v>125.00114504183247</v>
      </c>
      <c r="R2142" s="50">
        <v>130.59643231394725</v>
      </c>
      <c r="S2142" s="50">
        <v>142.83735434222623</v>
      </c>
      <c r="T2142" s="50">
        <v>148.79156161998097</v>
      </c>
      <c r="U2142" s="306">
        <v>96.777534821788407</v>
      </c>
      <c r="V2142" s="50">
        <v>110.16358215529036</v>
      </c>
      <c r="W2142" s="50">
        <v>124.93731172017021</v>
      </c>
      <c r="X2142" s="50">
        <v>129.61868682404528</v>
      </c>
      <c r="Y2142" s="50">
        <v>140.7784699006244</v>
      </c>
      <c r="Z2142" s="50">
        <v>145.62330509376233</v>
      </c>
    </row>
    <row r="2143" spans="1:26" x14ac:dyDescent="0.25">
      <c r="A2143" t="str">
        <f t="shared" si="42"/>
        <v>93. Sport, ontspanning en recreatie</v>
      </c>
      <c r="B2143">
        <v>93</v>
      </c>
      <c r="C2143" s="3" t="s">
        <v>26</v>
      </c>
      <c r="D2143" s="208"/>
      <c r="E2143" s="50">
        <v>340.15373013921987</v>
      </c>
      <c r="F2143" s="50">
        <v>373.52080268349846</v>
      </c>
      <c r="G2143" s="50">
        <v>382.24755817376126</v>
      </c>
      <c r="H2143" s="50">
        <v>428.85761644656316</v>
      </c>
      <c r="I2143" s="50">
        <v>421.54450587522655</v>
      </c>
      <c r="J2143" s="50">
        <v>545.86276794972673</v>
      </c>
      <c r="K2143" s="50">
        <v>459.53644437977954</v>
      </c>
      <c r="L2143" s="50">
        <v>449.70187250776519</v>
      </c>
      <c r="M2143" s="50">
        <v>463.71775063064177</v>
      </c>
      <c r="N2143" s="50">
        <v>510.70135931754783</v>
      </c>
      <c r="O2143" s="306">
        <v>515.47255322693263</v>
      </c>
      <c r="P2143" s="50">
        <v>520.89528491378803</v>
      </c>
      <c r="Q2143" s="50">
        <v>516.12209395887874</v>
      </c>
      <c r="R2143" s="50">
        <v>514.18555608993972</v>
      </c>
      <c r="S2143" s="50">
        <v>510.00428798310872</v>
      </c>
      <c r="T2143" s="50">
        <v>500.79198229971814</v>
      </c>
      <c r="U2143" s="306">
        <v>524.58018941236878</v>
      </c>
      <c r="V2143" s="50">
        <v>526.30049158382076</v>
      </c>
      <c r="W2143" s="50">
        <v>517.74894089998145</v>
      </c>
      <c r="X2143" s="50">
        <v>512.16370143261736</v>
      </c>
      <c r="Y2143" s="50">
        <v>504.39733356948148</v>
      </c>
      <c r="Z2143" s="50">
        <v>491.79624454596006</v>
      </c>
    </row>
    <row r="2144" spans="1:26" x14ac:dyDescent="0.25">
      <c r="A2144" t="str">
        <f t="shared" si="42"/>
        <v>93. Sport, ontspanning en recreatie</v>
      </c>
      <c r="B2144">
        <v>93</v>
      </c>
      <c r="C2144" s="3" t="s">
        <v>19</v>
      </c>
      <c r="D2144" s="208"/>
      <c r="E2144" s="50">
        <v>3183.8965289636908</v>
      </c>
      <c r="F2144" s="50">
        <v>3262.6470658118033</v>
      </c>
      <c r="G2144" s="50">
        <v>3238.7276833367405</v>
      </c>
      <c r="H2144" s="50">
        <v>3452.8361265042581</v>
      </c>
      <c r="I2144" s="50">
        <v>3318.1633090283794</v>
      </c>
      <c r="J2144" s="50">
        <v>3927.8876939094266</v>
      </c>
      <c r="K2144" s="50">
        <v>3363.8396934430702</v>
      </c>
      <c r="L2144" s="50">
        <v>3225.6741141374368</v>
      </c>
      <c r="M2144" s="50">
        <v>3388.9017771154417</v>
      </c>
      <c r="N2144" s="50">
        <v>3723.289937422664</v>
      </c>
      <c r="O2144" s="306">
        <v>3855.402383669697</v>
      </c>
      <c r="P2144" s="50">
        <v>3927.9239370445939</v>
      </c>
      <c r="Q2144" s="50">
        <v>4004.306669340649</v>
      </c>
      <c r="R2144" s="50">
        <v>4078.7408905174093</v>
      </c>
      <c r="S2144" s="50">
        <v>4151.263914865056</v>
      </c>
      <c r="T2144" s="50">
        <v>4221.2781568020182</v>
      </c>
      <c r="U2144" s="306">
        <v>3902.8592495702092</v>
      </c>
      <c r="V2144" s="50">
        <v>3948.3662609622702</v>
      </c>
      <c r="W2144" s="50">
        <v>3996.8666611996364</v>
      </c>
      <c r="X2144" s="50">
        <v>4042.6010803184226</v>
      </c>
      <c r="Y2144" s="50">
        <v>4085.6554637427794</v>
      </c>
      <c r="Z2144" s="50">
        <v>4125.5010432233867</v>
      </c>
    </row>
    <row r="2145" spans="1:26" x14ac:dyDescent="0.25">
      <c r="A2145" t="str">
        <f t="shared" si="42"/>
        <v>93. Sport, ontspanning en recreatie</v>
      </c>
      <c r="B2145">
        <v>93</v>
      </c>
      <c r="C2145" s="3" t="s">
        <v>20</v>
      </c>
      <c r="D2145" s="208"/>
      <c r="E2145" s="207">
        <v>0.10683567353551363</v>
      </c>
      <c r="F2145" s="207">
        <v>0.11448397425437128</v>
      </c>
      <c r="G2145" s="207">
        <v>0.11802398829034796</v>
      </c>
      <c r="H2145" s="207">
        <v>0.12420445127836109</v>
      </c>
      <c r="I2145" s="207">
        <v>0.12704151864022109</v>
      </c>
      <c r="J2145" s="207">
        <v>0.13897107312822113</v>
      </c>
      <c r="K2145" s="207">
        <v>0.1366106848895107</v>
      </c>
      <c r="L2145" s="207">
        <v>0.13941329985469347</v>
      </c>
      <c r="M2145" s="207">
        <v>0.13683422569577927</v>
      </c>
      <c r="N2145" s="207">
        <v>0.13716400492599445</v>
      </c>
      <c r="O2145" s="307">
        <v>0.13370136290061874</v>
      </c>
      <c r="P2145" s="207">
        <v>0.13261338387975874</v>
      </c>
      <c r="Q2145" s="207">
        <v>0.12889174995277364</v>
      </c>
      <c r="R2145" s="207">
        <v>0.12606477584427106</v>
      </c>
      <c r="S2145" s="207">
        <v>0.12285518300989237</v>
      </c>
      <c r="T2145" s="207">
        <v>0.11863515354769021</v>
      </c>
      <c r="U2145" s="307">
        <v>0.13440919999104159</v>
      </c>
      <c r="V2145" s="207">
        <v>0.13329576255054773</v>
      </c>
      <c r="W2145" s="207">
        <v>0.12953870738949849</v>
      </c>
      <c r="X2145" s="207">
        <v>0.12669162533154912</v>
      </c>
      <c r="Y2145" s="207">
        <v>0.12345567022125115</v>
      </c>
      <c r="Z2145" s="207">
        <v>0.11920885230505332</v>
      </c>
    </row>
    <row r="2146" spans="1:26" x14ac:dyDescent="0.25">
      <c r="A2146" t="str">
        <f t="shared" si="42"/>
        <v>93. Sport, ontspanning en recreatie</v>
      </c>
      <c r="B2146">
        <v>93</v>
      </c>
      <c r="C2146" s="3" t="s">
        <v>29</v>
      </c>
      <c r="D2146" s="208"/>
      <c r="E2146" s="50">
        <v>3183.8965289636908</v>
      </c>
      <c r="F2146" s="50">
        <v>3262.6470658118033</v>
      </c>
      <c r="G2146" s="50">
        <v>3238.7276833367405</v>
      </c>
      <c r="H2146" s="50">
        <v>3452.8361265042581</v>
      </c>
      <c r="I2146" s="50">
        <v>3318.1633090283794</v>
      </c>
      <c r="J2146" s="50">
        <v>3348.8876939094266</v>
      </c>
      <c r="K2146" s="50">
        <v>3363.8396934430702</v>
      </c>
      <c r="L2146" s="50">
        <v>3225.6741141374368</v>
      </c>
      <c r="M2146" s="50">
        <v>3388.9017771154417</v>
      </c>
      <c r="N2146" s="50">
        <v>3723.289937422664</v>
      </c>
      <c r="O2146" s="306">
        <v>3855.402383669697</v>
      </c>
      <c r="P2146" s="50">
        <v>3927.9239370445939</v>
      </c>
      <c r="Q2146" s="50">
        <v>4004.306669340649</v>
      </c>
      <c r="R2146" s="50">
        <v>4078.7408905174093</v>
      </c>
      <c r="S2146" s="50">
        <v>4151.263914865056</v>
      </c>
      <c r="T2146" s="50">
        <v>4221.2781568020182</v>
      </c>
      <c r="U2146" s="306">
        <v>3902.8592495702092</v>
      </c>
      <c r="V2146" s="50">
        <v>3948.3662609622702</v>
      </c>
      <c r="W2146" s="50">
        <v>3996.8666611996364</v>
      </c>
      <c r="X2146" s="50">
        <v>4042.6010803184226</v>
      </c>
      <c r="Y2146" s="50">
        <v>4085.6554637427794</v>
      </c>
      <c r="Z2146" s="50">
        <v>4125.5010432233867</v>
      </c>
    </row>
    <row r="2147" spans="1:26" x14ac:dyDescent="0.25">
      <c r="A2147" t="str">
        <f t="shared" si="42"/>
        <v>94. Verenigingen</v>
      </c>
      <c r="B2147">
        <v>94</v>
      </c>
      <c r="C2147" s="3" t="s">
        <v>25</v>
      </c>
      <c r="D2147" s="50">
        <v>15767</v>
      </c>
      <c r="E2147" s="50">
        <v>15086</v>
      </c>
      <c r="F2147" s="50">
        <v>14513</v>
      </c>
      <c r="G2147" s="50">
        <v>14136</v>
      </c>
      <c r="H2147" s="50">
        <v>14181</v>
      </c>
      <c r="I2147" s="50">
        <v>13961</v>
      </c>
      <c r="J2147" s="50">
        <v>13511</v>
      </c>
      <c r="K2147" s="50">
        <v>13416</v>
      </c>
      <c r="L2147" s="50">
        <v>13438</v>
      </c>
      <c r="M2147" s="50">
        <v>13775</v>
      </c>
      <c r="N2147" s="50">
        <v>13592.966694230669</v>
      </c>
      <c r="O2147" s="306">
        <v>13392.781124253259</v>
      </c>
      <c r="P2147" s="50">
        <v>13195.54371587505</v>
      </c>
      <c r="Q2147" s="50">
        <v>13001.211051097363</v>
      </c>
      <c r="R2147" s="50">
        <v>12809.740351344588</v>
      </c>
      <c r="S2147" s="50">
        <v>12621.089468047354</v>
      </c>
      <c r="T2147" s="50">
        <v>12435.216873364303</v>
      </c>
      <c r="U2147" s="306">
        <v>13087.053346549614</v>
      </c>
      <c r="V2147" s="50">
        <v>12599.969465689106</v>
      </c>
      <c r="W2147" s="50">
        <v>12131.014242266734</v>
      </c>
      <c r="X2147" s="50">
        <v>11679.51295015538</v>
      </c>
      <c r="Y2147" s="50">
        <v>11244.815975696871</v>
      </c>
      <c r="Z2147" s="50">
        <v>10826.297883047033</v>
      </c>
    </row>
    <row r="2148" spans="1:26" x14ac:dyDescent="0.25">
      <c r="A2148" t="str">
        <f t="shared" si="42"/>
        <v>94. Verenigingen</v>
      </c>
      <c r="B2148">
        <v>94</v>
      </c>
      <c r="C2148" s="3" t="s">
        <v>154</v>
      </c>
      <c r="D2148" s="206"/>
      <c r="E2148" s="50">
        <v>-681</v>
      </c>
      <c r="F2148" s="50">
        <v>-573</v>
      </c>
      <c r="G2148" s="50">
        <v>-377</v>
      </c>
      <c r="H2148" s="50">
        <v>45</v>
      </c>
      <c r="I2148" s="50">
        <v>-220</v>
      </c>
      <c r="J2148" s="50">
        <v>-450</v>
      </c>
      <c r="K2148" s="50">
        <v>-95</v>
      </c>
      <c r="L2148" s="50">
        <v>22</v>
      </c>
      <c r="M2148" s="50">
        <v>337</v>
      </c>
      <c r="N2148" s="50">
        <v>-182.03330576933149</v>
      </c>
      <c r="O2148" s="306">
        <v>-200.18556997740961</v>
      </c>
      <c r="P2148" s="50">
        <v>-197.23740837820878</v>
      </c>
      <c r="Q2148" s="50">
        <v>-194.33266477768666</v>
      </c>
      <c r="R2148" s="50">
        <v>-191.47069975277554</v>
      </c>
      <c r="S2148" s="50">
        <v>-188.65088329723403</v>
      </c>
      <c r="T2148" s="50">
        <v>-185.87259468305092</v>
      </c>
      <c r="U2148" s="306">
        <v>-505.9133476810548</v>
      </c>
      <c r="V2148" s="50">
        <v>-487.08388086050763</v>
      </c>
      <c r="W2148" s="50">
        <v>-468.955223422372</v>
      </c>
      <c r="X2148" s="50">
        <v>-451.50129211135391</v>
      </c>
      <c r="Y2148" s="50">
        <v>-434.69697445850943</v>
      </c>
      <c r="Z2148" s="50">
        <v>-418.51809264983785</v>
      </c>
    </row>
    <row r="2149" spans="1:26" x14ac:dyDescent="0.25">
      <c r="A2149" t="str">
        <f t="shared" si="42"/>
        <v>94. Verenigingen</v>
      </c>
      <c r="B2149">
        <v>94</v>
      </c>
      <c r="C2149" s="3" t="s">
        <v>155</v>
      </c>
      <c r="D2149" s="206"/>
      <c r="E2149" s="207">
        <v>0.95680852413268214</v>
      </c>
      <c r="F2149" s="207">
        <v>0.96201776481506029</v>
      </c>
      <c r="G2149" s="207">
        <v>0.97402328946461791</v>
      </c>
      <c r="H2149" s="207">
        <v>1.0031833616298811</v>
      </c>
      <c r="I2149" s="207">
        <v>0.98448628446512942</v>
      </c>
      <c r="J2149" s="207">
        <v>0.96776735190888907</v>
      </c>
      <c r="K2149" s="207">
        <v>0.99296869217674488</v>
      </c>
      <c r="L2149" s="207">
        <v>1.0016398330351819</v>
      </c>
      <c r="M2149" s="207">
        <v>1.0250781366274744</v>
      </c>
      <c r="N2149" s="207">
        <v>0.98678524096048414</v>
      </c>
      <c r="O2149" s="307">
        <v>0.9852728565823401</v>
      </c>
      <c r="P2149" s="207">
        <v>0.98527285658233987</v>
      </c>
      <c r="Q2149" s="207">
        <v>0.98527285658234054</v>
      </c>
      <c r="R2149" s="207">
        <v>0.9852728565823401</v>
      </c>
      <c r="S2149" s="207">
        <v>0.98527285658234032</v>
      </c>
      <c r="T2149" s="207">
        <v>0.9852728565823401</v>
      </c>
      <c r="U2149" s="307">
        <v>0.96278124128003773</v>
      </c>
      <c r="V2149" s="207">
        <v>0.9627812412800375</v>
      </c>
      <c r="W2149" s="207">
        <v>0.96278124128003795</v>
      </c>
      <c r="X2149" s="207">
        <v>0.9627812412800375</v>
      </c>
      <c r="Y2149" s="207">
        <v>0.96278124128003761</v>
      </c>
      <c r="Z2149" s="207">
        <v>0.96278124128003784</v>
      </c>
    </row>
    <row r="2150" spans="1:26" x14ac:dyDescent="0.25">
      <c r="A2150" t="str">
        <f t="shared" si="42"/>
        <v>94. Verenigingen</v>
      </c>
      <c r="B2150">
        <v>94</v>
      </c>
      <c r="C2150" s="3" t="s">
        <v>8</v>
      </c>
      <c r="D2150" s="50">
        <v>328</v>
      </c>
      <c r="E2150" s="50">
        <v>288</v>
      </c>
      <c r="F2150" s="50">
        <v>17</v>
      </c>
      <c r="G2150" s="50">
        <v>20</v>
      </c>
      <c r="H2150" s="50">
        <v>24</v>
      </c>
      <c r="I2150" s="50">
        <v>21</v>
      </c>
      <c r="J2150" s="50">
        <v>9</v>
      </c>
      <c r="K2150" s="50">
        <v>13</v>
      </c>
      <c r="L2150" s="50">
        <v>22</v>
      </c>
      <c r="M2150" s="50">
        <v>26</v>
      </c>
      <c r="N2150" s="50">
        <v>76.793403928237126</v>
      </c>
      <c r="O2150" s="306">
        <v>74.239949768558944</v>
      </c>
      <c r="P2150" s="50">
        <v>72.418513348906004</v>
      </c>
      <c r="Q2150" s="50">
        <v>70.811582933580951</v>
      </c>
      <c r="R2150" s="50">
        <v>69.264325276611146</v>
      </c>
      <c r="S2150" s="50">
        <v>67.951030658217974</v>
      </c>
      <c r="T2150" s="50">
        <v>65.929664189405216</v>
      </c>
      <c r="U2150" s="306">
        <v>72.545214772967327</v>
      </c>
      <c r="V2150" s="50">
        <v>69.149940055069933</v>
      </c>
      <c r="W2150" s="50">
        <v>66.072023422173359</v>
      </c>
      <c r="X2150" s="50">
        <v>63.153004031579997</v>
      </c>
      <c r="Y2150" s="50">
        <v>60.541273956186849</v>
      </c>
      <c r="Z2150" s="50">
        <v>57.399415797293827</v>
      </c>
    </row>
    <row r="2151" spans="1:26" x14ac:dyDescent="0.25">
      <c r="A2151" t="str">
        <f t="shared" si="42"/>
        <v>94. Verenigingen</v>
      </c>
      <c r="B2151">
        <v>94</v>
      </c>
      <c r="C2151" s="3" t="s">
        <v>9</v>
      </c>
      <c r="D2151" s="50">
        <v>442</v>
      </c>
      <c r="E2151" s="50">
        <v>438</v>
      </c>
      <c r="F2151" s="50">
        <v>411</v>
      </c>
      <c r="G2151" s="50">
        <v>402</v>
      </c>
      <c r="H2151" s="50">
        <v>424</v>
      </c>
      <c r="I2151" s="50">
        <v>423</v>
      </c>
      <c r="J2151" s="50">
        <v>404</v>
      </c>
      <c r="K2151" s="50">
        <v>450</v>
      </c>
      <c r="L2151" s="50">
        <v>409</v>
      </c>
      <c r="M2151" s="50">
        <v>409</v>
      </c>
      <c r="N2151" s="50">
        <v>421.16382466892549</v>
      </c>
      <c r="O2151" s="306">
        <v>407.15972451194045</v>
      </c>
      <c r="P2151" s="50">
        <v>397.17028414790633</v>
      </c>
      <c r="Q2151" s="50">
        <v>388.35727515135795</v>
      </c>
      <c r="R2151" s="50">
        <v>379.87153393891424</v>
      </c>
      <c r="S2151" s="50">
        <v>372.66893376616417</v>
      </c>
      <c r="T2151" s="50">
        <v>361.58300203876922</v>
      </c>
      <c r="U2151" s="306">
        <v>397.8651622704927</v>
      </c>
      <c r="V2151" s="50">
        <v>379.24420248952424</v>
      </c>
      <c r="W2151" s="50">
        <v>362.36375345598196</v>
      </c>
      <c r="X2151" s="50">
        <v>346.35475648569656</v>
      </c>
      <c r="Y2151" s="50">
        <v>332.03104935346232</v>
      </c>
      <c r="Z2151" s="50">
        <v>314.79992101328327</v>
      </c>
    </row>
    <row r="2152" spans="1:26" x14ac:dyDescent="0.25">
      <c r="A2152" t="str">
        <f t="shared" si="42"/>
        <v>94. Verenigingen</v>
      </c>
      <c r="B2152">
        <v>94</v>
      </c>
      <c r="C2152" s="3" t="s">
        <v>10</v>
      </c>
      <c r="D2152" s="50">
        <v>1627</v>
      </c>
      <c r="E2152" s="50">
        <v>1549</v>
      </c>
      <c r="F2152" s="50">
        <v>1472</v>
      </c>
      <c r="G2152" s="50">
        <v>1449</v>
      </c>
      <c r="H2152" s="50">
        <v>1478</v>
      </c>
      <c r="I2152" s="50">
        <v>1482</v>
      </c>
      <c r="J2152" s="50">
        <v>1423</v>
      </c>
      <c r="K2152" s="50">
        <v>1497</v>
      </c>
      <c r="L2152" s="50">
        <v>1490</v>
      </c>
      <c r="M2152" s="50">
        <v>1480</v>
      </c>
      <c r="N2152" s="50">
        <v>1494.5716256710421</v>
      </c>
      <c r="O2152" s="306">
        <v>1444.8756890503264</v>
      </c>
      <c r="P2152" s="50">
        <v>1409.4264570652317</v>
      </c>
      <c r="Q2152" s="50">
        <v>1378.15199232843</v>
      </c>
      <c r="R2152" s="50">
        <v>1348.0388931113371</v>
      </c>
      <c r="S2152" s="50">
        <v>1322.4792386046668</v>
      </c>
      <c r="T2152" s="50">
        <v>1283.138920102916</v>
      </c>
      <c r="U2152" s="306">
        <v>1411.892350535863</v>
      </c>
      <c r="V2152" s="50">
        <v>1345.8127005249091</v>
      </c>
      <c r="W2152" s="50">
        <v>1285.9095495979493</v>
      </c>
      <c r="X2152" s="50">
        <v>1229.0988948698257</v>
      </c>
      <c r="Y2152" s="50">
        <v>1178.2687784155273</v>
      </c>
      <c r="Z2152" s="50">
        <v>1117.1211821903003</v>
      </c>
    </row>
    <row r="2153" spans="1:26" x14ac:dyDescent="0.25">
      <c r="A2153" t="str">
        <f t="shared" si="42"/>
        <v>94. Verenigingen</v>
      </c>
      <c r="B2153">
        <v>94</v>
      </c>
      <c r="C2153" s="3" t="s">
        <v>11</v>
      </c>
      <c r="D2153" s="50">
        <v>1996</v>
      </c>
      <c r="E2153" s="50">
        <v>1825</v>
      </c>
      <c r="F2153" s="50">
        <v>1779</v>
      </c>
      <c r="G2153" s="50">
        <v>1635</v>
      </c>
      <c r="H2153" s="50">
        <v>1668</v>
      </c>
      <c r="I2153" s="50">
        <v>1563</v>
      </c>
      <c r="J2153" s="50">
        <v>1557</v>
      </c>
      <c r="K2153" s="50">
        <v>1572</v>
      </c>
      <c r="L2153" s="50">
        <v>1606</v>
      </c>
      <c r="M2153" s="50">
        <v>1566</v>
      </c>
      <c r="N2153" s="50">
        <v>1564.4603000366076</v>
      </c>
      <c r="O2153" s="306">
        <v>1544.6381540421462</v>
      </c>
      <c r="P2153" s="50">
        <v>1529.8487505211592</v>
      </c>
      <c r="Q2153" s="50">
        <v>1505.7548227891352</v>
      </c>
      <c r="R2153" s="50">
        <v>1498.5048828171368</v>
      </c>
      <c r="S2153" s="50">
        <v>1469.1886374193473</v>
      </c>
      <c r="T2153" s="50">
        <v>1433.5969433249866</v>
      </c>
      <c r="U2153" s="306">
        <v>1509.3774575661632</v>
      </c>
      <c r="V2153" s="50">
        <v>1460.7997941379983</v>
      </c>
      <c r="W2153" s="50">
        <v>1404.9716698564828</v>
      </c>
      <c r="X2153" s="50">
        <v>1366.2889882773256</v>
      </c>
      <c r="Y2153" s="50">
        <v>1308.9801718933061</v>
      </c>
      <c r="Z2153" s="50">
        <v>1248.1123337628612</v>
      </c>
    </row>
    <row r="2154" spans="1:26" x14ac:dyDescent="0.25">
      <c r="A2154" t="str">
        <f t="shared" si="42"/>
        <v>94. Verenigingen</v>
      </c>
      <c r="B2154">
        <v>94</v>
      </c>
      <c r="C2154" s="3" t="s">
        <v>12</v>
      </c>
      <c r="D2154" s="50">
        <v>1764</v>
      </c>
      <c r="E2154" s="50">
        <v>1867</v>
      </c>
      <c r="F2154" s="50">
        <v>1858</v>
      </c>
      <c r="G2154" s="50">
        <v>1817</v>
      </c>
      <c r="H2154" s="50">
        <v>1829</v>
      </c>
      <c r="I2154" s="50">
        <v>1762</v>
      </c>
      <c r="J2154" s="50">
        <v>1690</v>
      </c>
      <c r="K2154" s="50">
        <v>1628</v>
      </c>
      <c r="L2154" s="50">
        <v>1645</v>
      </c>
      <c r="M2154" s="50">
        <v>1583</v>
      </c>
      <c r="N2154" s="50">
        <v>1514.2479178453762</v>
      </c>
      <c r="O2154" s="306">
        <v>1505.402923575293</v>
      </c>
      <c r="P2154" s="50">
        <v>1494.5612116241025</v>
      </c>
      <c r="Q2154" s="50">
        <v>1480.8763996647524</v>
      </c>
      <c r="R2154" s="50">
        <v>1448.7551947463978</v>
      </c>
      <c r="S2154" s="50">
        <v>1447.330770531637</v>
      </c>
      <c r="T2154" s="50">
        <v>1428.9926881686119</v>
      </c>
      <c r="U2154" s="306">
        <v>1471.0378812361942</v>
      </c>
      <c r="V2154" s="50">
        <v>1427.1049406180691</v>
      </c>
      <c r="W2154" s="50">
        <v>1381.7584088717258</v>
      </c>
      <c r="X2154" s="50">
        <v>1320.9288084336019</v>
      </c>
      <c r="Y2154" s="50">
        <v>1289.5058078619079</v>
      </c>
      <c r="Z2154" s="50">
        <v>1244.1037958853053</v>
      </c>
    </row>
    <row r="2155" spans="1:26" x14ac:dyDescent="0.25">
      <c r="A2155" t="str">
        <f t="shared" si="42"/>
        <v>94. Verenigingen</v>
      </c>
      <c r="B2155">
        <v>94</v>
      </c>
      <c r="C2155" s="3" t="s">
        <v>13</v>
      </c>
      <c r="D2155" s="50">
        <v>1845</v>
      </c>
      <c r="E2155" s="50">
        <v>1595</v>
      </c>
      <c r="F2155" s="50">
        <v>1563</v>
      </c>
      <c r="G2155" s="50">
        <v>1499</v>
      </c>
      <c r="H2155" s="50">
        <v>1563</v>
      </c>
      <c r="I2155" s="50">
        <v>1620</v>
      </c>
      <c r="J2155" s="50">
        <v>1637</v>
      </c>
      <c r="K2155" s="50">
        <v>1694</v>
      </c>
      <c r="L2155" s="50">
        <v>1711</v>
      </c>
      <c r="M2155" s="50">
        <v>1722</v>
      </c>
      <c r="N2155" s="50">
        <v>1668.8232904732852</v>
      </c>
      <c r="O2155" s="306">
        <v>1621.7251069809822</v>
      </c>
      <c r="P2155" s="50">
        <v>1564.2310509909985</v>
      </c>
      <c r="Q2155" s="50">
        <v>1525.039591786734</v>
      </c>
      <c r="R2155" s="50">
        <v>1464.4824222755733</v>
      </c>
      <c r="S2155" s="50">
        <v>1400.8777376196713</v>
      </c>
      <c r="T2155" s="50">
        <v>1392.6949589502685</v>
      </c>
      <c r="U2155" s="306">
        <v>1584.7046846800724</v>
      </c>
      <c r="V2155" s="50">
        <v>1493.630266713292</v>
      </c>
      <c r="W2155" s="50">
        <v>1422.9656710652355</v>
      </c>
      <c r="X2155" s="50">
        <v>1335.2683931994839</v>
      </c>
      <c r="Y2155" s="50">
        <v>1248.1182709198324</v>
      </c>
      <c r="Z2155" s="50">
        <v>1212.5024146631017</v>
      </c>
    </row>
    <row r="2156" spans="1:26" x14ac:dyDescent="0.25">
      <c r="A2156" t="str">
        <f t="shared" si="42"/>
        <v>94. Verenigingen</v>
      </c>
      <c r="B2156">
        <v>94</v>
      </c>
      <c r="C2156" s="3" t="s">
        <v>14</v>
      </c>
      <c r="D2156" s="50">
        <v>1936</v>
      </c>
      <c r="E2156" s="50">
        <v>1821</v>
      </c>
      <c r="F2156" s="50">
        <v>1740</v>
      </c>
      <c r="G2156" s="50">
        <v>1679</v>
      </c>
      <c r="H2156" s="50">
        <v>1633</v>
      </c>
      <c r="I2156" s="50">
        <v>1607</v>
      </c>
      <c r="J2156" s="50">
        <v>1484</v>
      </c>
      <c r="K2156" s="50">
        <v>1403</v>
      </c>
      <c r="L2156" s="50">
        <v>1426</v>
      </c>
      <c r="M2156" s="50">
        <v>1477</v>
      </c>
      <c r="N2156" s="50">
        <v>1529.0162655486795</v>
      </c>
      <c r="O2156" s="306">
        <v>1563.5640152781377</v>
      </c>
      <c r="P2156" s="50">
        <v>1605.269449522184</v>
      </c>
      <c r="Q2156" s="50">
        <v>1603.969552174957</v>
      </c>
      <c r="R2156" s="50">
        <v>1593.075635602361</v>
      </c>
      <c r="S2156" s="50">
        <v>1543.8802114859188</v>
      </c>
      <c r="T2156" s="50">
        <v>1500.3082204274303</v>
      </c>
      <c r="U2156" s="306">
        <v>1527.8712829581334</v>
      </c>
      <c r="V2156" s="50">
        <v>1532.8164177008894</v>
      </c>
      <c r="W2156" s="50">
        <v>1496.612692857891</v>
      </c>
      <c r="X2156" s="50">
        <v>1452.5155862852248</v>
      </c>
      <c r="Y2156" s="50">
        <v>1375.526963074848</v>
      </c>
      <c r="Z2156" s="50">
        <v>1306.1922342120856</v>
      </c>
    </row>
    <row r="2157" spans="1:26" x14ac:dyDescent="0.25">
      <c r="A2157" t="str">
        <f t="shared" si="42"/>
        <v>94. Verenigingen</v>
      </c>
      <c r="B2157">
        <v>94</v>
      </c>
      <c r="C2157" s="3" t="s">
        <v>15</v>
      </c>
      <c r="D2157" s="50">
        <v>2429</v>
      </c>
      <c r="E2157" s="50">
        <v>2256</v>
      </c>
      <c r="F2157" s="50">
        <v>2167</v>
      </c>
      <c r="G2157" s="50">
        <v>1987</v>
      </c>
      <c r="H2157" s="50">
        <v>1922</v>
      </c>
      <c r="I2157" s="50">
        <v>1752</v>
      </c>
      <c r="J2157" s="50">
        <v>1635</v>
      </c>
      <c r="K2157" s="50">
        <v>1573</v>
      </c>
      <c r="L2157" s="50">
        <v>1582</v>
      </c>
      <c r="M2157" s="50">
        <v>1545</v>
      </c>
      <c r="N2157" s="50">
        <v>1484.1971350726271</v>
      </c>
      <c r="O2157" s="306">
        <v>1418.006882745206</v>
      </c>
      <c r="P2157" s="50">
        <v>1352.4456050242134</v>
      </c>
      <c r="Q2157" s="50">
        <v>1331.7103424541567</v>
      </c>
      <c r="R2157" s="50">
        <v>1367.6866134234381</v>
      </c>
      <c r="S2157" s="50">
        <v>1415.8085184277156</v>
      </c>
      <c r="T2157" s="50">
        <v>1447.820676203371</v>
      </c>
      <c r="U2157" s="306">
        <v>1385.6369000651266</v>
      </c>
      <c r="V2157" s="50">
        <v>1291.4036506740845</v>
      </c>
      <c r="W2157" s="50">
        <v>1242.5763313427424</v>
      </c>
      <c r="X2157" s="50">
        <v>1247.0130599919992</v>
      </c>
      <c r="Y2157" s="50">
        <v>1261.4209167005299</v>
      </c>
      <c r="Z2157" s="50">
        <v>1260.4957421680726</v>
      </c>
    </row>
    <row r="2158" spans="1:26" x14ac:dyDescent="0.25">
      <c r="A2158" t="str">
        <f t="shared" si="42"/>
        <v>94. Verenigingen</v>
      </c>
      <c r="B2158">
        <v>94</v>
      </c>
      <c r="C2158" s="3" t="s">
        <v>16</v>
      </c>
      <c r="D2158" s="50">
        <v>2114</v>
      </c>
      <c r="E2158" s="50">
        <v>2095</v>
      </c>
      <c r="F2158" s="50">
        <v>2107</v>
      </c>
      <c r="G2158" s="50">
        <v>2149</v>
      </c>
      <c r="H2158" s="50">
        <v>2119</v>
      </c>
      <c r="I2158" s="50">
        <v>2135</v>
      </c>
      <c r="J2158" s="50">
        <v>2018</v>
      </c>
      <c r="K2158" s="50">
        <v>1933</v>
      </c>
      <c r="L2158" s="50">
        <v>1822</v>
      </c>
      <c r="M2158" s="50">
        <v>1799</v>
      </c>
      <c r="N2158" s="50">
        <v>1687.8465937021695</v>
      </c>
      <c r="O2158" s="306">
        <v>1581.3712660189528</v>
      </c>
      <c r="P2158" s="50">
        <v>1530.5710793218</v>
      </c>
      <c r="Q2158" s="50">
        <v>1457.2505277225671</v>
      </c>
      <c r="R2158" s="50">
        <v>1390.7208725004725</v>
      </c>
      <c r="S2158" s="50">
        <v>1336.587188138267</v>
      </c>
      <c r="T2158" s="50">
        <v>1276.7356705947805</v>
      </c>
      <c r="U2158" s="306">
        <v>1545.2720332756617</v>
      </c>
      <c r="V2158" s="50">
        <v>1461.4895209903534</v>
      </c>
      <c r="W2158" s="50">
        <v>1359.713863337452</v>
      </c>
      <c r="X2158" s="50">
        <v>1268.0149632163075</v>
      </c>
      <c r="Y2158" s="50">
        <v>1190.8383190008583</v>
      </c>
      <c r="Z2158" s="50">
        <v>1111.5464111750005</v>
      </c>
    </row>
    <row r="2159" spans="1:26" x14ac:dyDescent="0.25">
      <c r="A2159" t="str">
        <f t="shared" si="42"/>
        <v>94. Verenigingen</v>
      </c>
      <c r="B2159">
        <v>94</v>
      </c>
      <c r="C2159" s="3" t="s">
        <v>17</v>
      </c>
      <c r="D2159" s="50">
        <v>829</v>
      </c>
      <c r="E2159" s="50">
        <v>874</v>
      </c>
      <c r="F2159" s="50">
        <v>947</v>
      </c>
      <c r="G2159" s="50">
        <v>1024</v>
      </c>
      <c r="H2159" s="50">
        <v>1068</v>
      </c>
      <c r="I2159" s="50">
        <v>1154</v>
      </c>
      <c r="J2159" s="50">
        <v>1236</v>
      </c>
      <c r="K2159" s="50">
        <v>1257</v>
      </c>
      <c r="L2159" s="50">
        <v>1302</v>
      </c>
      <c r="M2159" s="50">
        <v>1463</v>
      </c>
      <c r="N2159" s="50">
        <v>1430.0898692542794</v>
      </c>
      <c r="O2159" s="306">
        <v>1372.0515983747421</v>
      </c>
      <c r="P2159" s="50">
        <v>1285.2040573356887</v>
      </c>
      <c r="Q2159" s="50">
        <v>1181.3807813152289</v>
      </c>
      <c r="R2159" s="50">
        <v>1082.9463020881085</v>
      </c>
      <c r="S2159" s="50">
        <v>1021.0128720751989</v>
      </c>
      <c r="T2159" s="50">
        <v>960.00509221564232</v>
      </c>
      <c r="U2159" s="306">
        <v>1340.7306739025119</v>
      </c>
      <c r="V2159" s="50">
        <v>1227.1970165297248</v>
      </c>
      <c r="W2159" s="50">
        <v>1102.3086255080527</v>
      </c>
      <c r="X2159" s="50">
        <v>987.39592002997165</v>
      </c>
      <c r="Y2159" s="50">
        <v>909.67597404090179</v>
      </c>
      <c r="Z2159" s="50">
        <v>835.79572462709359</v>
      </c>
    </row>
    <row r="2160" spans="1:26" x14ac:dyDescent="0.25">
      <c r="A2160" t="str">
        <f t="shared" si="42"/>
        <v>94. Verenigingen</v>
      </c>
      <c r="B2160">
        <v>94</v>
      </c>
      <c r="C2160" s="3" t="s">
        <v>156</v>
      </c>
      <c r="D2160" s="50">
        <v>457</v>
      </c>
      <c r="E2160" s="50">
        <v>478</v>
      </c>
      <c r="F2160" s="50">
        <v>452</v>
      </c>
      <c r="G2160" s="50">
        <v>475</v>
      </c>
      <c r="H2160" s="50">
        <v>453</v>
      </c>
      <c r="I2160" s="50">
        <v>442</v>
      </c>
      <c r="J2160" s="50">
        <v>418</v>
      </c>
      <c r="K2160" s="50">
        <v>396</v>
      </c>
      <c r="L2160" s="50">
        <v>423</v>
      </c>
      <c r="M2160" s="50">
        <v>705</v>
      </c>
      <c r="N2160" s="50">
        <v>721.75646802944175</v>
      </c>
      <c r="O2160" s="306">
        <v>859.74581390697506</v>
      </c>
      <c r="P2160" s="50">
        <v>954.39725697286553</v>
      </c>
      <c r="Q2160" s="50">
        <v>1077.9081827764608</v>
      </c>
      <c r="R2160" s="50">
        <v>1166.3936755642314</v>
      </c>
      <c r="S2160" s="50">
        <v>1223.3043293205444</v>
      </c>
      <c r="T2160" s="50">
        <v>1284.4110371481192</v>
      </c>
      <c r="U2160" s="306">
        <v>840.11970528642928</v>
      </c>
      <c r="V2160" s="50">
        <v>911.32101525519374</v>
      </c>
      <c r="W2160" s="50">
        <v>1005.7616529510464</v>
      </c>
      <c r="X2160" s="50">
        <v>1063.4805753343653</v>
      </c>
      <c r="Y2160" s="50">
        <v>1089.9084504795139</v>
      </c>
      <c r="Z2160" s="50">
        <v>1118.2287075526381</v>
      </c>
    </row>
    <row r="2161" spans="1:26" x14ac:dyDescent="0.25">
      <c r="A2161" t="str">
        <f t="shared" si="42"/>
        <v>94. Verenigingen</v>
      </c>
      <c r="B2161">
        <v>94</v>
      </c>
      <c r="C2161" s="3" t="s">
        <v>6</v>
      </c>
      <c r="D2161" s="50">
        <v>3400</v>
      </c>
      <c r="E2161" s="50">
        <v>3447</v>
      </c>
      <c r="F2161" s="50">
        <v>3506</v>
      </c>
      <c r="G2161" s="50">
        <v>3648</v>
      </c>
      <c r="H2161" s="50">
        <v>3640</v>
      </c>
      <c r="I2161" s="50">
        <v>3731</v>
      </c>
      <c r="J2161" s="50">
        <v>3672</v>
      </c>
      <c r="K2161" s="50">
        <v>3586</v>
      </c>
      <c r="L2161" s="50">
        <v>3547</v>
      </c>
      <c r="M2161" s="50">
        <v>3967</v>
      </c>
      <c r="N2161" s="50">
        <v>3839.6929309858906</v>
      </c>
      <c r="O2161" s="306">
        <v>3813.1686783006699</v>
      </c>
      <c r="P2161" s="50">
        <v>3770.1723936303542</v>
      </c>
      <c r="Q2161" s="50">
        <v>3716.539491814257</v>
      </c>
      <c r="R2161" s="50">
        <v>3640.0608501528122</v>
      </c>
      <c r="S2161" s="50">
        <v>3580.9043895340101</v>
      </c>
      <c r="T2161" s="50">
        <v>3521.1517999585421</v>
      </c>
      <c r="U2161" s="306">
        <v>3726.1224124646023</v>
      </c>
      <c r="V2161" s="50">
        <v>3600.007552775272</v>
      </c>
      <c r="W2161" s="50">
        <v>3467.7841417965515</v>
      </c>
      <c r="X2161" s="50">
        <v>3318.8914585806442</v>
      </c>
      <c r="Y2161" s="50">
        <v>3190.4227435212742</v>
      </c>
      <c r="Z2161" s="50">
        <v>3065.5708433547325</v>
      </c>
    </row>
    <row r="2162" spans="1:26" x14ac:dyDescent="0.25">
      <c r="A2162" t="str">
        <f t="shared" si="42"/>
        <v>94. Verenigingen</v>
      </c>
      <c r="B2162">
        <v>94</v>
      </c>
      <c r="C2162" s="3" t="s">
        <v>157</v>
      </c>
      <c r="D2162" s="207">
        <v>0.99273527847255971</v>
      </c>
      <c r="E2162" s="206"/>
      <c r="F2162" s="206"/>
      <c r="G2162" s="206"/>
      <c r="H2162" s="206"/>
      <c r="I2162" s="206"/>
      <c r="J2162" s="206"/>
      <c r="K2162" s="206"/>
      <c r="L2162" s="206"/>
      <c r="M2162" s="206"/>
      <c r="N2162" s="206"/>
      <c r="O2162" s="308"/>
      <c r="P2162" s="206"/>
      <c r="Q2162" s="206"/>
      <c r="R2162" s="206"/>
      <c r="S2162" s="206"/>
      <c r="T2162" s="206"/>
      <c r="U2162" s="308"/>
      <c r="V2162" s="206"/>
      <c r="W2162" s="206"/>
      <c r="X2162" s="206"/>
      <c r="Y2162" s="206"/>
      <c r="Z2162" s="206"/>
    </row>
    <row r="2163" spans="1:26" x14ac:dyDescent="0.25">
      <c r="A2163" t="str">
        <f t="shared" si="42"/>
        <v>94. Verenigingen</v>
      </c>
      <c r="B2163">
        <v>94</v>
      </c>
      <c r="C2163" s="3" t="s">
        <v>158</v>
      </c>
      <c r="D2163" s="206"/>
      <c r="E2163" s="207">
        <v>1.7963377169938788E-2</v>
      </c>
      <c r="F2163" s="207">
        <v>1.5358756828749709E-2</v>
      </c>
      <c r="G2163" s="207">
        <v>9.3559945039708992E-3</v>
      </c>
      <c r="H2163" s="207">
        <v>-5.2240415786606875E-3</v>
      </c>
      <c r="I2163" s="207">
        <v>4.1244970037151441E-3</v>
      </c>
      <c r="J2163" s="207">
        <v>1.248396328183532E-2</v>
      </c>
      <c r="K2163" s="207">
        <v>-1.1670685209258513E-4</v>
      </c>
      <c r="L2163" s="207">
        <v>-4.45227728131109E-3</v>
      </c>
      <c r="M2163" s="207">
        <v>-1.6171429077457333E-2</v>
      </c>
      <c r="N2163" s="207">
        <v>2.9750187560377839E-3</v>
      </c>
      <c r="O2163" s="307">
        <v>3.7312109451098086E-3</v>
      </c>
      <c r="P2163" s="207">
        <v>3.7312109451099196E-3</v>
      </c>
      <c r="Q2163" s="207">
        <v>3.7312109451095865E-3</v>
      </c>
      <c r="R2163" s="207">
        <v>3.7312109451098086E-3</v>
      </c>
      <c r="S2163" s="207">
        <v>3.7312109451096975E-3</v>
      </c>
      <c r="T2163" s="207">
        <v>3.7312109451098086E-3</v>
      </c>
      <c r="U2163" s="307">
        <v>1.4977018596260994E-2</v>
      </c>
      <c r="V2163" s="207">
        <v>1.4977018596261105E-2</v>
      </c>
      <c r="W2163" s="207">
        <v>1.4977018596260883E-2</v>
      </c>
      <c r="X2163" s="207">
        <v>1.4977018596261105E-2</v>
      </c>
      <c r="Y2163" s="207">
        <v>1.4977018596261049E-2</v>
      </c>
      <c r="Z2163" s="207">
        <v>1.4977018596260938E-2</v>
      </c>
    </row>
    <row r="2164" spans="1:26" x14ac:dyDescent="0.25">
      <c r="A2164" t="str">
        <f t="shared" si="42"/>
        <v>94. Verenigingen</v>
      </c>
      <c r="B2164">
        <v>94</v>
      </c>
      <c r="C2164" s="3" t="s">
        <v>159</v>
      </c>
      <c r="D2164" s="208"/>
      <c r="E2164" s="50">
        <v>215.42763058549022</v>
      </c>
      <c r="F2164" s="50">
        <v>188.40583766070455</v>
      </c>
      <c r="G2164" s="50">
        <v>11.019130957950907</v>
      </c>
      <c r="H2164" s="50">
        <v>12.672082758289612</v>
      </c>
      <c r="I2164" s="50">
        <v>15.430864235924551</v>
      </c>
      <c r="J2164" s="50">
        <v>13.677554998274507</v>
      </c>
      <c r="K2164" s="50">
        <v>5.7484032537694372</v>
      </c>
      <c r="L2164" s="50">
        <v>8.2468867287537897</v>
      </c>
      <c r="M2164" s="50">
        <v>13.698448509145045</v>
      </c>
      <c r="N2164" s="50">
        <v>16.686883154478654</v>
      </c>
      <c r="O2164" s="306">
        <v>49.344322817806436</v>
      </c>
      <c r="P2164" s="50">
        <v>47.703576869451624</v>
      </c>
      <c r="Q2164" s="50">
        <v>46.533195793917365</v>
      </c>
      <c r="R2164" s="50">
        <v>45.500647565769427</v>
      </c>
      <c r="S2164" s="50">
        <v>44.506442628855993</v>
      </c>
      <c r="T2164" s="50">
        <v>43.662572839395445</v>
      </c>
      <c r="U2164" s="306">
        <v>50.207926667260551</v>
      </c>
      <c r="V2164" s="50">
        <v>47.430438515078137</v>
      </c>
      <c r="W2164" s="50">
        <v>45.210590255575276</v>
      </c>
      <c r="X2164" s="50">
        <v>43.198232361701685</v>
      </c>
      <c r="Y2164" s="50">
        <v>41.289762310807973</v>
      </c>
      <c r="Z2164" s="50">
        <v>39.582199611509509</v>
      </c>
    </row>
    <row r="2165" spans="1:26" x14ac:dyDescent="0.25">
      <c r="A2165" t="str">
        <f t="shared" si="42"/>
        <v>94. Verenigingen</v>
      </c>
      <c r="B2165">
        <v>94</v>
      </c>
      <c r="C2165" s="3" t="s">
        <v>160</v>
      </c>
      <c r="D2165" s="208"/>
      <c r="E2165" s="50">
        <v>165.55435257293826</v>
      </c>
      <c r="F2165" s="50">
        <v>162.91529942844821</v>
      </c>
      <c r="G2165" s="50">
        <v>150.40544017559404</v>
      </c>
      <c r="H2165" s="50">
        <v>141.25071588550912</v>
      </c>
      <c r="I2165" s="50">
        <v>152.94463492473795</v>
      </c>
      <c r="J2165" s="50">
        <v>156.1199706817867</v>
      </c>
      <c r="K2165" s="50">
        <v>144.01681899507003</v>
      </c>
      <c r="L2165" s="50">
        <v>158.46376693997422</v>
      </c>
      <c r="M2165" s="50">
        <v>139.23282397859722</v>
      </c>
      <c r="N2165" s="50">
        <v>147.06372114249672</v>
      </c>
      <c r="O2165" s="306">
        <v>151.75593621364985</v>
      </c>
      <c r="P2165" s="50">
        <v>146.70990612827018</v>
      </c>
      <c r="Q2165" s="50">
        <v>143.11045910575783</v>
      </c>
      <c r="R2165" s="50">
        <v>139.93490994224211</v>
      </c>
      <c r="S2165" s="50">
        <v>136.8772836060451</v>
      </c>
      <c r="T2165" s="50">
        <v>134.28200531202853</v>
      </c>
      <c r="U2165" s="306">
        <v>156.49226357549972</v>
      </c>
      <c r="V2165" s="50">
        <v>147.83515628505697</v>
      </c>
      <c r="W2165" s="50">
        <v>140.91614763477025</v>
      </c>
      <c r="X2165" s="50">
        <v>134.6438623037439</v>
      </c>
      <c r="Y2165" s="50">
        <v>128.69538328747825</v>
      </c>
      <c r="Z2165" s="50">
        <v>123.37310910194499</v>
      </c>
    </row>
    <row r="2166" spans="1:26" x14ac:dyDescent="0.25">
      <c r="A2166" t="str">
        <f t="shared" si="42"/>
        <v>94. Verenigingen</v>
      </c>
      <c r="B2166">
        <v>94</v>
      </c>
      <c r="C2166" s="3" t="s">
        <v>161</v>
      </c>
      <c r="D2166" s="208"/>
      <c r="E2166" s="50">
        <v>449.13357497047872</v>
      </c>
      <c r="F2166" s="50">
        <v>423.56710727666808</v>
      </c>
      <c r="G2166" s="50">
        <v>393.67573625382965</v>
      </c>
      <c r="H2166" s="50">
        <v>366.39808059113039</v>
      </c>
      <c r="I2166" s="50">
        <v>387.54823948209503</v>
      </c>
      <c r="J2166" s="50">
        <v>400.98581353869696</v>
      </c>
      <c r="K2166" s="50">
        <v>367.0913871993975</v>
      </c>
      <c r="L2166" s="50">
        <v>379.69082228144305</v>
      </c>
      <c r="M2166" s="50">
        <v>360.45384471843158</v>
      </c>
      <c r="N2166" s="50">
        <v>386.37143419174646</v>
      </c>
      <c r="O2166" s="306">
        <v>391.30571211421307</v>
      </c>
      <c r="P2166" s="50">
        <v>378.29442276913363</v>
      </c>
      <c r="Q2166" s="50">
        <v>369.01317674012381</v>
      </c>
      <c r="R2166" s="50">
        <v>360.82495980583673</v>
      </c>
      <c r="S2166" s="50">
        <v>352.9408092367263</v>
      </c>
      <c r="T2166" s="50">
        <v>346.24883232753325</v>
      </c>
      <c r="U2166" s="306">
        <v>408.11337713737794</v>
      </c>
      <c r="V2166" s="50">
        <v>385.5366617661503</v>
      </c>
      <c r="W2166" s="50">
        <v>367.49270277293806</v>
      </c>
      <c r="X2166" s="50">
        <v>351.13532196491241</v>
      </c>
      <c r="Y2166" s="50">
        <v>335.62238985764702</v>
      </c>
      <c r="Z2166" s="50">
        <v>321.74252613606984</v>
      </c>
    </row>
    <row r="2167" spans="1:26" x14ac:dyDescent="0.25">
      <c r="A2167" t="str">
        <f t="shared" si="42"/>
        <v>94. Verenigingen</v>
      </c>
      <c r="B2167">
        <v>94</v>
      </c>
      <c r="C2167" s="3" t="s">
        <v>162</v>
      </c>
      <c r="D2167" s="208"/>
      <c r="E2167" s="50">
        <v>419.89494827115266</v>
      </c>
      <c r="F2167" s="50">
        <v>379.16855214328865</v>
      </c>
      <c r="G2167" s="50">
        <v>358.9325128175941</v>
      </c>
      <c r="H2167" s="50">
        <v>306.0405946062275</v>
      </c>
      <c r="I2167" s="50">
        <v>327.81092309129735</v>
      </c>
      <c r="J2167" s="50">
        <v>320.24118919300025</v>
      </c>
      <c r="K2167" s="50">
        <v>299.392613014463</v>
      </c>
      <c r="L2167" s="50">
        <v>295.46141819775141</v>
      </c>
      <c r="M2167" s="50">
        <v>283.03084732072546</v>
      </c>
      <c r="N2167" s="50">
        <v>305.96484845560707</v>
      </c>
      <c r="O2167" s="306">
        <v>306.84705476341617</v>
      </c>
      <c r="P2167" s="50">
        <v>302.95921745789406</v>
      </c>
      <c r="Q2167" s="50">
        <v>300.05848235325948</v>
      </c>
      <c r="R2167" s="50">
        <v>295.33279467548289</v>
      </c>
      <c r="S2167" s="50">
        <v>293.91082012773154</v>
      </c>
      <c r="T2167" s="50">
        <v>288.16084772074714</v>
      </c>
      <c r="U2167" s="306">
        <v>324.44067437549012</v>
      </c>
      <c r="V2167" s="50">
        <v>313.01749249148105</v>
      </c>
      <c r="W2167" s="50">
        <v>302.94336668474045</v>
      </c>
      <c r="X2167" s="50">
        <v>291.36562687850233</v>
      </c>
      <c r="Y2167" s="50">
        <v>283.34354073294753</v>
      </c>
      <c r="Z2167" s="50">
        <v>271.45873225627503</v>
      </c>
    </row>
    <row r="2168" spans="1:26" x14ac:dyDescent="0.25">
      <c r="A2168" t="str">
        <f t="shared" si="42"/>
        <v>94. Verenigingen</v>
      </c>
      <c r="B2168">
        <v>94</v>
      </c>
      <c r="C2168" s="3" t="s">
        <v>163</v>
      </c>
      <c r="D2168" s="208"/>
      <c r="E2168" s="50">
        <v>301.84038367609418</v>
      </c>
      <c r="F2168" s="50">
        <v>314.60202434639444</v>
      </c>
      <c r="G2168" s="50">
        <v>301.932331572495</v>
      </c>
      <c r="H2168" s="50">
        <v>268.77774422646092</v>
      </c>
      <c r="I2168" s="50">
        <v>287.65130821201791</v>
      </c>
      <c r="J2168" s="50">
        <v>291.84343374802671</v>
      </c>
      <c r="K2168" s="50">
        <v>258.62280336138326</v>
      </c>
      <c r="L2168" s="50">
        <v>242.07655753787841</v>
      </c>
      <c r="M2168" s="50">
        <v>225.32637929399419</v>
      </c>
      <c r="N2168" s="50">
        <v>247.14266182765246</v>
      </c>
      <c r="O2168" s="306">
        <v>237.55394500198571</v>
      </c>
      <c r="P2168" s="50">
        <v>236.1663497095532</v>
      </c>
      <c r="Q2168" s="50">
        <v>234.46551101977914</v>
      </c>
      <c r="R2168" s="50">
        <v>232.31864918213557</v>
      </c>
      <c r="S2168" s="50">
        <v>227.27950145959485</v>
      </c>
      <c r="T2168" s="50">
        <v>227.05603898189565</v>
      </c>
      <c r="U2168" s="306">
        <v>254.58288582223099</v>
      </c>
      <c r="V2168" s="50">
        <v>247.31819971184675</v>
      </c>
      <c r="W2168" s="50">
        <v>239.93197538661605</v>
      </c>
      <c r="X2168" s="50">
        <v>232.30809109530421</v>
      </c>
      <c r="Y2168" s="50">
        <v>222.08111634404537</v>
      </c>
      <c r="Z2168" s="50">
        <v>216.79812531433436</v>
      </c>
    </row>
    <row r="2169" spans="1:26" x14ac:dyDescent="0.25">
      <c r="A2169" t="str">
        <f t="shared" si="42"/>
        <v>94. Verenigingen</v>
      </c>
      <c r="B2169">
        <v>94</v>
      </c>
      <c r="C2169" s="3" t="s">
        <v>164</v>
      </c>
      <c r="D2169" s="208"/>
      <c r="E2169" s="50">
        <v>257.43679734685253</v>
      </c>
      <c r="F2169" s="50">
        <v>218.39939303180873</v>
      </c>
      <c r="G2169" s="50">
        <v>204.63539490562906</v>
      </c>
      <c r="H2169" s="50">
        <v>174.40073638144938</v>
      </c>
      <c r="I2169" s="50">
        <v>196.45856431272932</v>
      </c>
      <c r="J2169" s="50">
        <v>217.16541546436241</v>
      </c>
      <c r="K2169" s="50">
        <v>198.8170147902423</v>
      </c>
      <c r="L2169" s="50">
        <v>198.39532564444352</v>
      </c>
      <c r="M2169" s="50">
        <v>180.33483716678367</v>
      </c>
      <c r="N2169" s="50">
        <v>214.46439100165819</v>
      </c>
      <c r="O2169" s="306">
        <v>209.10351366956462</v>
      </c>
      <c r="P2169" s="50">
        <v>203.20211253745251</v>
      </c>
      <c r="Q2169" s="50">
        <v>195.99810885938086</v>
      </c>
      <c r="R2169" s="50">
        <v>191.08742006912294</v>
      </c>
      <c r="S2169" s="50">
        <v>183.49960834876023</v>
      </c>
      <c r="T2169" s="50">
        <v>175.52994306225676</v>
      </c>
      <c r="U2169" s="306">
        <v>227.8707793979884</v>
      </c>
      <c r="V2169" s="50">
        <v>216.38473868091819</v>
      </c>
      <c r="W2169" s="50">
        <v>203.9489111587464</v>
      </c>
      <c r="X2169" s="50">
        <v>194.29995876331387</v>
      </c>
      <c r="Y2169" s="50">
        <v>182.32526547347879</v>
      </c>
      <c r="Z2169" s="50">
        <v>170.42528397042682</v>
      </c>
    </row>
    <row r="2170" spans="1:26" x14ac:dyDescent="0.25">
      <c r="A2170" t="str">
        <f t="shared" si="42"/>
        <v>94. Verenigingen</v>
      </c>
      <c r="B2170">
        <v>94</v>
      </c>
      <c r="C2170" s="3" t="s">
        <v>165</v>
      </c>
      <c r="D2170" s="208"/>
      <c r="E2170" s="50">
        <v>238.32987169396893</v>
      </c>
      <c r="F2170" s="50">
        <v>219.42986670720575</v>
      </c>
      <c r="G2170" s="50">
        <v>199.22458843162184</v>
      </c>
      <c r="H2170" s="50">
        <v>167.7603975647863</v>
      </c>
      <c r="I2170" s="50">
        <v>178.43038579405848</v>
      </c>
      <c r="J2170" s="50">
        <v>189.02314790052023</v>
      </c>
      <c r="K2170" s="50">
        <v>155.8558958039965</v>
      </c>
      <c r="L2170" s="50">
        <v>141.26613121948239</v>
      </c>
      <c r="M2170" s="50">
        <v>126.87045897489065</v>
      </c>
      <c r="N2170" s="50">
        <v>159.68720520737489</v>
      </c>
      <c r="O2170" s="306">
        <v>166.46722146508708</v>
      </c>
      <c r="P2170" s="50">
        <v>170.22850774759149</v>
      </c>
      <c r="Q2170" s="50">
        <v>174.76906621974692</v>
      </c>
      <c r="R2170" s="50">
        <v>174.6275436575232</v>
      </c>
      <c r="S2170" s="50">
        <v>173.44150001392467</v>
      </c>
      <c r="T2170" s="50">
        <v>168.08549056786316</v>
      </c>
      <c r="U2170" s="306">
        <v>183.66224428292904</v>
      </c>
      <c r="V2170" s="50">
        <v>183.52471136259163</v>
      </c>
      <c r="W2170" s="50">
        <v>184.11871063231791</v>
      </c>
      <c r="X2170" s="50">
        <v>179.76999472530946</v>
      </c>
      <c r="Y2170" s="50">
        <v>174.47314227056253</v>
      </c>
      <c r="Z2170" s="50">
        <v>165.22542944914474</v>
      </c>
    </row>
    <row r="2171" spans="1:26" x14ac:dyDescent="0.25">
      <c r="A2171" t="str">
        <f t="shared" si="42"/>
        <v>94. Verenigingen</v>
      </c>
      <c r="B2171">
        <v>94</v>
      </c>
      <c r="C2171" s="3" t="s">
        <v>166</v>
      </c>
      <c r="D2171" s="206"/>
      <c r="E2171" s="50">
        <v>260.88178823212434</v>
      </c>
      <c r="F2171" s="50">
        <v>236.42505277691907</v>
      </c>
      <c r="G2171" s="50">
        <v>214.09001464840273</v>
      </c>
      <c r="H2171" s="50">
        <v>167.33627915123893</v>
      </c>
      <c r="I2171" s="50">
        <v>179.83016016825098</v>
      </c>
      <c r="J2171" s="50">
        <v>178.57005162830697</v>
      </c>
      <c r="K2171" s="50">
        <v>146.04290114169106</v>
      </c>
      <c r="L2171" s="50">
        <v>133.68503058693719</v>
      </c>
      <c r="M2171" s="50">
        <v>115.91021818941502</v>
      </c>
      <c r="N2171" s="50">
        <v>142.78055842781077</v>
      </c>
      <c r="O2171" s="306">
        <v>138.28382421108765</v>
      </c>
      <c r="P2171" s="50">
        <v>132.11682590537774</v>
      </c>
      <c r="Q2171" s="50">
        <v>126.00842966259621</v>
      </c>
      <c r="R2171" s="50">
        <v>124.07650880353344</v>
      </c>
      <c r="S2171" s="50">
        <v>127.4284465029974</v>
      </c>
      <c r="T2171" s="50">
        <v>131.9120025583652</v>
      </c>
      <c r="U2171" s="306">
        <v>154.97481970850407</v>
      </c>
      <c r="V2171" s="50">
        <v>144.6834949984833</v>
      </c>
      <c r="W2171" s="50">
        <v>134.84397941808899</v>
      </c>
      <c r="X2171" s="50">
        <v>129.74559670907399</v>
      </c>
      <c r="Y2171" s="50">
        <v>130.20886483314322</v>
      </c>
      <c r="Z2171" s="50">
        <v>131.71328425494804</v>
      </c>
    </row>
    <row r="2172" spans="1:26" x14ac:dyDescent="0.25">
      <c r="A2172" t="str">
        <f t="shared" si="42"/>
        <v>94. Verenigingen</v>
      </c>
      <c r="B2172">
        <v>94</v>
      </c>
      <c r="C2172" s="3" t="s">
        <v>167</v>
      </c>
      <c r="D2172" s="206"/>
      <c r="E2172" s="50">
        <v>227.09259599358256</v>
      </c>
      <c r="F2172" s="50">
        <v>219.59487601744894</v>
      </c>
      <c r="G2172" s="50">
        <v>208.20487847799888</v>
      </c>
      <c r="H2172" s="50">
        <v>181.02264429478902</v>
      </c>
      <c r="I2172" s="50">
        <v>198.3051248059185</v>
      </c>
      <c r="J2172" s="50">
        <v>217.64993405764969</v>
      </c>
      <c r="K2172" s="50">
        <v>180.29436145349794</v>
      </c>
      <c r="L2172" s="50">
        <v>164.3195409181063</v>
      </c>
      <c r="M2172" s="50">
        <v>133.53141135229981</v>
      </c>
      <c r="N2172" s="50">
        <v>166.29023847945408</v>
      </c>
      <c r="O2172" s="306">
        <v>157.29212995329317</v>
      </c>
      <c r="P2172" s="50">
        <v>147.36958655316533</v>
      </c>
      <c r="Q2172" s="50">
        <v>142.63546581172139</v>
      </c>
      <c r="R2172" s="50">
        <v>135.80264950399234</v>
      </c>
      <c r="S2172" s="50">
        <v>129.60268369312536</v>
      </c>
      <c r="T2172" s="50">
        <v>124.55791093514992</v>
      </c>
      <c r="U2172" s="306">
        <v>176.27332809071848</v>
      </c>
      <c r="V2172" s="50">
        <v>161.38329462368043</v>
      </c>
      <c r="W2172" s="50">
        <v>152.63331560814711</v>
      </c>
      <c r="X2172" s="50">
        <v>142.00418973851038</v>
      </c>
      <c r="Y2172" s="50">
        <v>132.42744836466434</v>
      </c>
      <c r="Z2172" s="50">
        <v>124.36736519271506</v>
      </c>
    </row>
    <row r="2173" spans="1:26" x14ac:dyDescent="0.25">
      <c r="A2173" t="str">
        <f t="shared" si="42"/>
        <v>94. Verenigingen</v>
      </c>
      <c r="B2173">
        <v>94</v>
      </c>
      <c r="C2173" s="3" t="s">
        <v>168</v>
      </c>
      <c r="D2173" s="206"/>
      <c r="E2173" s="50">
        <v>176.71745017013424</v>
      </c>
      <c r="F2173" s="50">
        <v>184.03363594568171</v>
      </c>
      <c r="G2173" s="50">
        <v>193.72025048639853</v>
      </c>
      <c r="H2173" s="50">
        <v>194.54157050447088</v>
      </c>
      <c r="I2173" s="50">
        <v>212.88501781806227</v>
      </c>
      <c r="J2173" s="50">
        <v>239.67426843143369</v>
      </c>
      <c r="K2173" s="50">
        <v>241.1304207450128</v>
      </c>
      <c r="L2173" s="50">
        <v>239.77748479610429</v>
      </c>
      <c r="M2173" s="50">
        <v>233.10306866096235</v>
      </c>
      <c r="N2173" s="50">
        <v>289.93889484782881</v>
      </c>
      <c r="O2173" s="306">
        <v>284.49815294919875</v>
      </c>
      <c r="P2173" s="50">
        <v>272.95217865724499</v>
      </c>
      <c r="Q2173" s="50">
        <v>255.67496724208058</v>
      </c>
      <c r="R2173" s="50">
        <v>235.02064970862543</v>
      </c>
      <c r="S2173" s="50">
        <v>215.43836461682548</v>
      </c>
      <c r="T2173" s="50">
        <v>203.11749805920905</v>
      </c>
      <c r="U2173" s="306">
        <v>300.58066854269237</v>
      </c>
      <c r="V2173" s="50">
        <v>281.79887919033712</v>
      </c>
      <c r="W2173" s="50">
        <v>257.93602737319588</v>
      </c>
      <c r="X2173" s="50">
        <v>231.68660286249033</v>
      </c>
      <c r="Y2173" s="50">
        <v>207.53389849107737</v>
      </c>
      <c r="Z2173" s="50">
        <v>191.19848221637966</v>
      </c>
    </row>
    <row r="2174" spans="1:26" x14ac:dyDescent="0.25">
      <c r="A2174" t="str">
        <f t="shared" si="42"/>
        <v>94. Verenigingen</v>
      </c>
      <c r="B2174">
        <v>94</v>
      </c>
      <c r="C2174" s="3" t="s">
        <v>169</v>
      </c>
      <c r="D2174" s="206"/>
      <c r="E2174" s="50">
        <v>91.685556044604795</v>
      </c>
      <c r="F2174" s="50">
        <v>94.653669352887746</v>
      </c>
      <c r="G2174" s="50">
        <v>86.791894834022699</v>
      </c>
      <c r="H2174" s="50">
        <v>84.282779423052617</v>
      </c>
      <c r="I2174" s="50">
        <v>84.614043932853804</v>
      </c>
      <c r="J2174" s="50">
        <v>86.25428236936925</v>
      </c>
      <c r="K2174" s="50">
        <v>76.303711807991775</v>
      </c>
      <c r="L2174" s="50">
        <v>70.570841086021673</v>
      </c>
      <c r="M2174" s="50">
        <v>70.425288132116933</v>
      </c>
      <c r="N2174" s="50">
        <v>130.87372594280893</v>
      </c>
      <c r="O2174" s="306">
        <v>134.53012446784089</v>
      </c>
      <c r="P2174" s="50">
        <v>160.25032885592728</v>
      </c>
      <c r="Q2174" s="50">
        <v>177.89266526820776</v>
      </c>
      <c r="R2174" s="50">
        <v>200.91419809473214</v>
      </c>
      <c r="S2174" s="50">
        <v>217.4072464921195</v>
      </c>
      <c r="T2174" s="50">
        <v>228.01497593067404</v>
      </c>
      <c r="U2174" s="306">
        <v>142.64685887827426</v>
      </c>
      <c r="V2174" s="50">
        <v>166.03999042508366</v>
      </c>
      <c r="W2174" s="50">
        <v>180.11210985172681</v>
      </c>
      <c r="X2174" s="50">
        <v>198.77721493149886</v>
      </c>
      <c r="Y2174" s="50">
        <v>210.18469562688969</v>
      </c>
      <c r="Z2174" s="50">
        <v>215.40786097873632</v>
      </c>
    </row>
    <row r="2175" spans="1:26" x14ac:dyDescent="0.25">
      <c r="A2175" t="str">
        <f t="shared" si="42"/>
        <v>94. Verenigingen</v>
      </c>
      <c r="B2175">
        <v>94</v>
      </c>
      <c r="C2175" s="3" t="s">
        <v>26</v>
      </c>
      <c r="D2175" s="208"/>
      <c r="E2175" s="50">
        <v>495.49560220832166</v>
      </c>
      <c r="F2175" s="50">
        <v>498.28218131601841</v>
      </c>
      <c r="G2175" s="50">
        <v>488.71702379842009</v>
      </c>
      <c r="H2175" s="50">
        <v>459.8469942223125</v>
      </c>
      <c r="I2175" s="50">
        <v>495.80418655683457</v>
      </c>
      <c r="J2175" s="50">
        <v>543.57848485845261</v>
      </c>
      <c r="K2175" s="50">
        <v>497.7284940065025</v>
      </c>
      <c r="L2175" s="50">
        <v>474.66786680023228</v>
      </c>
      <c r="M2175" s="50">
        <v>437.05976814537911</v>
      </c>
      <c r="N2175" s="50">
        <v>587.10285927009181</v>
      </c>
      <c r="O2175" s="306">
        <v>576.32040737033276</v>
      </c>
      <c r="P2175" s="50">
        <v>580.57209406633763</v>
      </c>
      <c r="Q2175" s="50">
        <v>576.20309832200974</v>
      </c>
      <c r="R2175" s="50">
        <v>571.73749730734994</v>
      </c>
      <c r="S2175" s="50">
        <v>562.44829480207034</v>
      </c>
      <c r="T2175" s="50">
        <v>555.69038492503296</v>
      </c>
      <c r="U2175" s="306">
        <v>619.50085551168513</v>
      </c>
      <c r="V2175" s="50">
        <v>609.22216423910118</v>
      </c>
      <c r="W2175" s="50">
        <v>590.68145283306978</v>
      </c>
      <c r="X2175" s="50">
        <v>572.46800753249954</v>
      </c>
      <c r="Y2175" s="50">
        <v>550.1460424826314</v>
      </c>
      <c r="Z2175" s="50">
        <v>530.97370838783104</v>
      </c>
    </row>
    <row r="2176" spans="1:26" x14ac:dyDescent="0.25">
      <c r="A2176" t="str">
        <f t="shared" si="42"/>
        <v>94. Verenigingen</v>
      </c>
      <c r="B2176">
        <v>94</v>
      </c>
      <c r="C2176" s="3" t="s">
        <v>19</v>
      </c>
      <c r="D2176" s="208"/>
      <c r="E2176" s="50">
        <v>2803.9949495574215</v>
      </c>
      <c r="F2176" s="50">
        <v>2641.1953146874562</v>
      </c>
      <c r="G2176" s="50">
        <v>2322.632173561537</v>
      </c>
      <c r="H2176" s="50">
        <v>2064.4836253874046</v>
      </c>
      <c r="I2176" s="50">
        <v>2221.9092667779464</v>
      </c>
      <c r="J2176" s="50">
        <v>2311.2050620114273</v>
      </c>
      <c r="K2176" s="50">
        <v>2073.3163315665156</v>
      </c>
      <c r="L2176" s="50">
        <v>2031.9538059368961</v>
      </c>
      <c r="M2176" s="50">
        <v>1881.9176262973619</v>
      </c>
      <c r="N2176" s="50">
        <v>2207.2645626789172</v>
      </c>
      <c r="O2176" s="306">
        <v>2226.981937627143</v>
      </c>
      <c r="P2176" s="50">
        <v>2197.9530131910619</v>
      </c>
      <c r="Q2176" s="50">
        <v>2166.1595280765714</v>
      </c>
      <c r="R2176" s="50">
        <v>2135.4409310089964</v>
      </c>
      <c r="S2176" s="50">
        <v>2102.3327067267064</v>
      </c>
      <c r="T2176" s="50">
        <v>2070.6281182951184</v>
      </c>
      <c r="U2176" s="306">
        <v>2379.8458264789656</v>
      </c>
      <c r="V2176" s="50">
        <v>2294.9530580507076</v>
      </c>
      <c r="W2176" s="50">
        <v>2210.0878367768632</v>
      </c>
      <c r="X2176" s="50">
        <v>2128.9346923343614</v>
      </c>
      <c r="Y2176" s="50">
        <v>2048.1855075927419</v>
      </c>
      <c r="Z2176" s="50">
        <v>1971.2923984824847</v>
      </c>
    </row>
    <row r="2177" spans="1:26" x14ac:dyDescent="0.25">
      <c r="A2177" t="str">
        <f t="shared" si="42"/>
        <v>94. Verenigingen</v>
      </c>
      <c r="B2177">
        <v>94</v>
      </c>
      <c r="C2177" s="3" t="s">
        <v>20</v>
      </c>
      <c r="D2177" s="208"/>
      <c r="E2177" s="207">
        <v>0.17671059011234311</v>
      </c>
      <c r="F2177" s="207">
        <v>0.18865783175712708</v>
      </c>
      <c r="G2177" s="207">
        <v>0.21041516145409228</v>
      </c>
      <c r="H2177" s="207">
        <v>0.22274189466434799</v>
      </c>
      <c r="I2177" s="207">
        <v>0.22314330921163772</v>
      </c>
      <c r="J2177" s="207">
        <v>0.23519266801249547</v>
      </c>
      <c r="K2177" s="207">
        <v>0.24006394317573265</v>
      </c>
      <c r="L2177" s="207">
        <v>0.23360170167912442</v>
      </c>
      <c r="M2177" s="207">
        <v>0.23224171028425197</v>
      </c>
      <c r="N2177" s="207">
        <v>0.26598662851612842</v>
      </c>
      <c r="O2177" s="307">
        <v>0.25878988851809198</v>
      </c>
      <c r="P2177" s="207">
        <v>0.26414217709933824</v>
      </c>
      <c r="Q2177" s="207">
        <v>0.26600215305178648</v>
      </c>
      <c r="R2177" s="207">
        <v>0.26773744429315766</v>
      </c>
      <c r="S2177" s="207">
        <v>0.26753533967408616</v>
      </c>
      <c r="T2177" s="207">
        <v>0.26836802804675941</v>
      </c>
      <c r="U2177" s="307">
        <v>0.2603113397594542</v>
      </c>
      <c r="V2177" s="207">
        <v>0.26546171047026279</v>
      </c>
      <c r="W2177" s="207">
        <v>0.2672660529612727</v>
      </c>
      <c r="X2177" s="207">
        <v>0.2688988110315364</v>
      </c>
      <c r="Y2177" s="207">
        <v>0.26860166739936803</v>
      </c>
      <c r="Z2177" s="207">
        <v>0.26935309485116388</v>
      </c>
    </row>
    <row r="2178" spans="1:26" x14ac:dyDescent="0.25">
      <c r="A2178" t="str">
        <f t="shared" si="42"/>
        <v>94. Verenigingen</v>
      </c>
      <c r="B2178">
        <v>94</v>
      </c>
      <c r="C2178" s="3" t="s">
        <v>29</v>
      </c>
      <c r="D2178" s="208"/>
      <c r="E2178" s="50">
        <v>2122.9949495574215</v>
      </c>
      <c r="F2178" s="50">
        <v>2068.1953146874562</v>
      </c>
      <c r="G2178" s="50">
        <v>1945.632173561537</v>
      </c>
      <c r="H2178" s="50">
        <v>2064.4836253874046</v>
      </c>
      <c r="I2178" s="50">
        <v>2001.9092667779464</v>
      </c>
      <c r="J2178" s="50">
        <v>1861.2050620114273</v>
      </c>
      <c r="K2178" s="50">
        <v>1978.3163315665156</v>
      </c>
      <c r="L2178" s="50">
        <v>2031.9538059368961</v>
      </c>
      <c r="M2178" s="50">
        <v>1881.9176262973619</v>
      </c>
      <c r="N2178" s="50">
        <v>2025.2312569095857</v>
      </c>
      <c r="O2178" s="306">
        <v>2026.7963676497334</v>
      </c>
      <c r="P2178" s="50">
        <v>2000.7156048128531</v>
      </c>
      <c r="Q2178" s="50">
        <v>1971.8268632988847</v>
      </c>
      <c r="R2178" s="50">
        <v>1943.9702312562208</v>
      </c>
      <c r="S2178" s="50">
        <v>1913.6818234294724</v>
      </c>
      <c r="T2178" s="50">
        <v>1884.7555236120675</v>
      </c>
      <c r="U2178" s="306">
        <v>1873.9324787979108</v>
      </c>
      <c r="V2178" s="50">
        <v>1807.8691771901999</v>
      </c>
      <c r="W2178" s="50">
        <v>1741.1326133544912</v>
      </c>
      <c r="X2178" s="50">
        <v>1677.4334002230075</v>
      </c>
      <c r="Y2178" s="50">
        <v>1613.4885331342325</v>
      </c>
      <c r="Z2178" s="50">
        <v>1552.7743058326469</v>
      </c>
    </row>
    <row r="2179" spans="1:26" x14ac:dyDescent="0.25">
      <c r="A2179" t="str">
        <f t="shared" ref="A2179:A2210" si="43">VLOOKUP(B2179,$AT$3:$AU$70,2)</f>
        <v>96. Overige persoonlijke diensten</v>
      </c>
      <c r="B2179">
        <v>96</v>
      </c>
      <c r="C2179" s="3" t="s">
        <v>25</v>
      </c>
      <c r="D2179" s="50">
        <v>16851</v>
      </c>
      <c r="E2179" s="50">
        <v>16523</v>
      </c>
      <c r="F2179" s="50">
        <v>15294</v>
      </c>
      <c r="G2179" s="50">
        <v>15080</v>
      </c>
      <c r="H2179" s="50">
        <v>14755</v>
      </c>
      <c r="I2179" s="50">
        <v>14885</v>
      </c>
      <c r="J2179" s="50">
        <v>14436</v>
      </c>
      <c r="K2179" s="50">
        <v>14132</v>
      </c>
      <c r="L2179" s="50">
        <v>14033</v>
      </c>
      <c r="M2179" s="50">
        <v>13808</v>
      </c>
      <c r="N2179" s="50">
        <v>13222.252614855881</v>
      </c>
      <c r="O2179" s="306">
        <v>12905.45816686716</v>
      </c>
      <c r="P2179" s="50">
        <v>12596.253856898022</v>
      </c>
      <c r="Q2179" s="50">
        <v>12294.457831397933</v>
      </c>
      <c r="R2179" s="50">
        <v>11999.892593879909</v>
      </c>
      <c r="S2179" s="50">
        <v>11712.384900528861</v>
      </c>
      <c r="T2179" s="50">
        <v>11431.765658310978</v>
      </c>
      <c r="U2179" s="306">
        <v>12468.570085358582</v>
      </c>
      <c r="V2179" s="50">
        <v>11757.848265493416</v>
      </c>
      <c r="W2179" s="50">
        <v>11087.638348899789</v>
      </c>
      <c r="X2179" s="50">
        <v>10455.631113796675</v>
      </c>
      <c r="Y2179" s="50">
        <v>9859.6489665124045</v>
      </c>
      <c r="Z2179" s="50">
        <v>9297.6384385417477</v>
      </c>
    </row>
    <row r="2180" spans="1:26" x14ac:dyDescent="0.25">
      <c r="A2180" t="str">
        <f t="shared" si="43"/>
        <v>96. Overige persoonlijke diensten</v>
      </c>
      <c r="B2180">
        <v>96</v>
      </c>
      <c r="C2180" s="3" t="s">
        <v>154</v>
      </c>
      <c r="D2180" s="206"/>
      <c r="E2180" s="50">
        <v>-328</v>
      </c>
      <c r="F2180" s="50">
        <v>-1229</v>
      </c>
      <c r="G2180" s="50">
        <v>-214</v>
      </c>
      <c r="H2180" s="50">
        <v>-325</v>
      </c>
      <c r="I2180" s="50">
        <v>130</v>
      </c>
      <c r="J2180" s="50">
        <v>-449</v>
      </c>
      <c r="K2180" s="50">
        <v>-304</v>
      </c>
      <c r="L2180" s="50">
        <v>-99</v>
      </c>
      <c r="M2180" s="50">
        <v>-225</v>
      </c>
      <c r="N2180" s="50">
        <v>-585.74738514411911</v>
      </c>
      <c r="O2180" s="306">
        <v>-316.794447988721</v>
      </c>
      <c r="P2180" s="50">
        <v>-309.20430996913819</v>
      </c>
      <c r="Q2180" s="50">
        <v>-301.79602550008894</v>
      </c>
      <c r="R2180" s="50">
        <v>-294.56523751802342</v>
      </c>
      <c r="S2180" s="50">
        <v>-287.50769335104815</v>
      </c>
      <c r="T2180" s="50">
        <v>-280.61924221788286</v>
      </c>
      <c r="U2180" s="306">
        <v>-753.68252949729867</v>
      </c>
      <c r="V2180" s="50">
        <v>-710.72181986516625</v>
      </c>
      <c r="W2180" s="50">
        <v>-670.20991659362699</v>
      </c>
      <c r="X2180" s="50">
        <v>-632.007235103114</v>
      </c>
      <c r="Y2180" s="50">
        <v>-595.98214728427047</v>
      </c>
      <c r="Z2180" s="50">
        <v>-562.01052797065677</v>
      </c>
    </row>
    <row r="2181" spans="1:26" x14ac:dyDescent="0.25">
      <c r="A2181" t="str">
        <f t="shared" si="43"/>
        <v>96. Overige persoonlijke diensten</v>
      </c>
      <c r="B2181">
        <v>96</v>
      </c>
      <c r="C2181" s="3" t="s">
        <v>155</v>
      </c>
      <c r="D2181" s="206"/>
      <c r="E2181" s="207">
        <v>0.98053527980535282</v>
      </c>
      <c r="F2181" s="207">
        <v>0.92561883435211523</v>
      </c>
      <c r="G2181" s="207">
        <v>0.98600758467372829</v>
      </c>
      <c r="H2181" s="207">
        <v>0.97844827586206895</v>
      </c>
      <c r="I2181" s="207">
        <v>1.0088105726872247</v>
      </c>
      <c r="J2181" s="207">
        <v>0.9698354047699026</v>
      </c>
      <c r="K2181" s="207">
        <v>0.97894153505126069</v>
      </c>
      <c r="L2181" s="207">
        <v>0.99299462213416356</v>
      </c>
      <c r="M2181" s="207">
        <v>0.98396636499679324</v>
      </c>
      <c r="N2181" s="207">
        <v>0.95757912911760434</v>
      </c>
      <c r="O2181" s="307">
        <v>0.97604081110711904</v>
      </c>
      <c r="P2181" s="207">
        <v>0.97604081110711949</v>
      </c>
      <c r="Q2181" s="207">
        <v>0.97604081110711993</v>
      </c>
      <c r="R2181" s="207">
        <v>0.97604081110711893</v>
      </c>
      <c r="S2181" s="207">
        <v>0.97604081110711938</v>
      </c>
      <c r="T2181" s="207">
        <v>0.97604081110712027</v>
      </c>
      <c r="U2181" s="307">
        <v>0.9429989313129219</v>
      </c>
      <c r="V2181" s="207">
        <v>0.94299893131292234</v>
      </c>
      <c r="W2181" s="207">
        <v>0.94299893131292234</v>
      </c>
      <c r="X2181" s="207">
        <v>0.94299893131292223</v>
      </c>
      <c r="Y2181" s="207">
        <v>0.94299893131292234</v>
      </c>
      <c r="Z2181" s="207">
        <v>0.94299893131292145</v>
      </c>
    </row>
    <row r="2182" spans="1:26" x14ac:dyDescent="0.25">
      <c r="A2182" t="str">
        <f t="shared" si="43"/>
        <v>96. Overige persoonlijke diensten</v>
      </c>
      <c r="B2182">
        <v>96</v>
      </c>
      <c r="C2182" s="3" t="s">
        <v>8</v>
      </c>
      <c r="D2182" s="50">
        <v>536</v>
      </c>
      <c r="E2182" s="50">
        <v>470</v>
      </c>
      <c r="F2182" s="50">
        <v>405</v>
      </c>
      <c r="G2182" s="50">
        <v>414</v>
      </c>
      <c r="H2182" s="50">
        <v>407</v>
      </c>
      <c r="I2182" s="50">
        <v>362</v>
      </c>
      <c r="J2182" s="50">
        <v>407</v>
      </c>
      <c r="K2182" s="50">
        <v>314</v>
      </c>
      <c r="L2182" s="50">
        <v>325</v>
      </c>
      <c r="M2182" s="50">
        <v>291</v>
      </c>
      <c r="N2182" s="50">
        <v>265.38202573812907</v>
      </c>
      <c r="O2182" s="306">
        <v>256.26709674111521</v>
      </c>
      <c r="P2182" s="50">
        <v>251.80137127898848</v>
      </c>
      <c r="Q2182" s="50">
        <v>247.09941014870162</v>
      </c>
      <c r="R2182" s="50">
        <v>242.26295886984371</v>
      </c>
      <c r="S2182" s="50">
        <v>240.22574213481477</v>
      </c>
      <c r="T2182" s="50">
        <v>232.24483263026963</v>
      </c>
      <c r="U2182" s="306">
        <v>247.59169453521451</v>
      </c>
      <c r="V2182" s="50">
        <v>235.04149330240728</v>
      </c>
      <c r="W2182" s="50">
        <v>222.84422245594405</v>
      </c>
      <c r="X2182" s="50">
        <v>211.08623353611148</v>
      </c>
      <c r="Y2182" s="50">
        <v>202.22538025216815</v>
      </c>
      <c r="Z2182" s="50">
        <v>188.8884488675676</v>
      </c>
    </row>
    <row r="2183" spans="1:26" x14ac:dyDescent="0.25">
      <c r="A2183" t="str">
        <f t="shared" si="43"/>
        <v>96. Overige persoonlijke diensten</v>
      </c>
      <c r="B2183">
        <v>96</v>
      </c>
      <c r="C2183" s="3" t="s">
        <v>9</v>
      </c>
      <c r="D2183" s="50">
        <v>2811</v>
      </c>
      <c r="E2183" s="50">
        <v>2713</v>
      </c>
      <c r="F2183" s="50">
        <v>2476</v>
      </c>
      <c r="G2183" s="50">
        <v>2280</v>
      </c>
      <c r="H2183" s="50">
        <v>2137</v>
      </c>
      <c r="I2183" s="50">
        <v>1966</v>
      </c>
      <c r="J2183" s="50">
        <v>1772</v>
      </c>
      <c r="K2183" s="50">
        <v>1558</v>
      </c>
      <c r="L2183" s="50">
        <v>1507</v>
      </c>
      <c r="M2183" s="50">
        <v>1443</v>
      </c>
      <c r="N2183" s="50">
        <v>1394.9602640109288</v>
      </c>
      <c r="O2183" s="306">
        <v>1347.0483388353252</v>
      </c>
      <c r="P2183" s="50">
        <v>1323.5745954560516</v>
      </c>
      <c r="Q2183" s="50">
        <v>1298.8590974059073</v>
      </c>
      <c r="R2183" s="50">
        <v>1273.4366622049301</v>
      </c>
      <c r="S2183" s="50">
        <v>1262.7281886877836</v>
      </c>
      <c r="T2183" s="50">
        <v>1220.7771499972682</v>
      </c>
      <c r="U2183" s="306">
        <v>1301.446752526364</v>
      </c>
      <c r="V2183" s="50">
        <v>1235.4775823219643</v>
      </c>
      <c r="W2183" s="50">
        <v>1171.3635636243123</v>
      </c>
      <c r="X2183" s="50">
        <v>1109.558596681931</v>
      </c>
      <c r="Y2183" s="50">
        <v>1062.9822010049734</v>
      </c>
      <c r="Z2183" s="50">
        <v>992.87764409833358</v>
      </c>
    </row>
    <row r="2184" spans="1:26" x14ac:dyDescent="0.25">
      <c r="A2184" t="str">
        <f t="shared" si="43"/>
        <v>96. Overige persoonlijke diensten</v>
      </c>
      <c r="B2184">
        <v>96</v>
      </c>
      <c r="C2184" s="3" t="s">
        <v>10</v>
      </c>
      <c r="D2184" s="50">
        <v>2258</v>
      </c>
      <c r="E2184" s="50">
        <v>2279</v>
      </c>
      <c r="F2184" s="50">
        <v>2195</v>
      </c>
      <c r="G2184" s="50">
        <v>2208</v>
      </c>
      <c r="H2184" s="50">
        <v>2212</v>
      </c>
      <c r="I2184" s="50">
        <v>2246</v>
      </c>
      <c r="J2184" s="50">
        <v>2090</v>
      </c>
      <c r="K2184" s="50">
        <v>1994</v>
      </c>
      <c r="L2184" s="50">
        <v>1833</v>
      </c>
      <c r="M2184" s="50">
        <v>1774</v>
      </c>
      <c r="N2184" s="50">
        <v>1423.7195473903341</v>
      </c>
      <c r="O2184" s="306">
        <v>1374.8198430865882</v>
      </c>
      <c r="P2184" s="50">
        <v>1350.8621518449729</v>
      </c>
      <c r="Q2184" s="50">
        <v>1325.6371052215638</v>
      </c>
      <c r="R2184" s="50">
        <v>1299.6905468344276</v>
      </c>
      <c r="S2184" s="50">
        <v>1288.761301419768</v>
      </c>
      <c r="T2184" s="50">
        <v>1245.9453765809606</v>
      </c>
      <c r="U2184" s="306">
        <v>1328.2781088916659</v>
      </c>
      <c r="V2184" s="50">
        <v>1260.9488812654456</v>
      </c>
      <c r="W2184" s="50">
        <v>1195.5130519901813</v>
      </c>
      <c r="X2184" s="50">
        <v>1132.4338791765592</v>
      </c>
      <c r="Y2184" s="50">
        <v>1084.8972383968389</v>
      </c>
      <c r="Z2184" s="50">
        <v>1013.3473666161619</v>
      </c>
    </row>
    <row r="2185" spans="1:26" x14ac:dyDescent="0.25">
      <c r="A2185" t="str">
        <f t="shared" si="43"/>
        <v>96. Overige persoonlijke diensten</v>
      </c>
      <c r="B2185">
        <v>96</v>
      </c>
      <c r="C2185" s="3" t="s">
        <v>11</v>
      </c>
      <c r="D2185" s="50">
        <v>1882</v>
      </c>
      <c r="E2185" s="50">
        <v>1855</v>
      </c>
      <c r="F2185" s="50">
        <v>1669</v>
      </c>
      <c r="G2185" s="50">
        <v>1693</v>
      </c>
      <c r="H2185" s="50">
        <v>1640</v>
      </c>
      <c r="I2185" s="50">
        <v>1665</v>
      </c>
      <c r="J2185" s="50">
        <v>1747</v>
      </c>
      <c r="K2185" s="50">
        <v>1712</v>
      </c>
      <c r="L2185" s="50">
        <v>1656</v>
      </c>
      <c r="M2185" s="50">
        <v>1702</v>
      </c>
      <c r="N2185" s="50">
        <v>1710.0215997064693</v>
      </c>
      <c r="O2185" s="306">
        <v>1602.2525184062285</v>
      </c>
      <c r="P2185" s="50">
        <v>1460.1498355171848</v>
      </c>
      <c r="Q2185" s="50">
        <v>1334.4378599034835</v>
      </c>
      <c r="R2185" s="50">
        <v>1240.6509711001415</v>
      </c>
      <c r="S2185" s="50">
        <v>1129.8737212240376</v>
      </c>
      <c r="T2185" s="50">
        <v>1107.7363449647514</v>
      </c>
      <c r="U2185" s="306">
        <v>1548.0115127938941</v>
      </c>
      <c r="V2185" s="50">
        <v>1362.9623859552878</v>
      </c>
      <c r="W2185" s="50">
        <v>1203.4499278124968</v>
      </c>
      <c r="X2185" s="50">
        <v>1080.9920833301846</v>
      </c>
      <c r="Y2185" s="50">
        <v>951.14345732038601</v>
      </c>
      <c r="Z2185" s="50">
        <v>900.93974356676438</v>
      </c>
    </row>
    <row r="2186" spans="1:26" x14ac:dyDescent="0.25">
      <c r="A2186" t="str">
        <f t="shared" si="43"/>
        <v>96. Overige persoonlijke diensten</v>
      </c>
      <c r="B2186">
        <v>96</v>
      </c>
      <c r="C2186" s="3" t="s">
        <v>12</v>
      </c>
      <c r="D2186" s="50">
        <v>1676</v>
      </c>
      <c r="E2186" s="50">
        <v>1615</v>
      </c>
      <c r="F2186" s="50">
        <v>1437</v>
      </c>
      <c r="G2186" s="50">
        <v>1430</v>
      </c>
      <c r="H2186" s="50">
        <v>1437</v>
      </c>
      <c r="I2186" s="50">
        <v>1471</v>
      </c>
      <c r="J2186" s="50">
        <v>1491</v>
      </c>
      <c r="K2186" s="50">
        <v>1488</v>
      </c>
      <c r="L2186" s="50">
        <v>1509</v>
      </c>
      <c r="M2186" s="50">
        <v>1463</v>
      </c>
      <c r="N2186" s="50">
        <v>1423.5663685162517</v>
      </c>
      <c r="O2186" s="306">
        <v>1416.9972951008133</v>
      </c>
      <c r="P2186" s="50">
        <v>1443.8128927852281</v>
      </c>
      <c r="Q2186" s="50">
        <v>1442.8662955689904</v>
      </c>
      <c r="R2186" s="50">
        <v>1444.7236717776796</v>
      </c>
      <c r="S2186" s="50">
        <v>1451.5327170076803</v>
      </c>
      <c r="T2186" s="50">
        <v>1360.0541371955821</v>
      </c>
      <c r="U2186" s="306">
        <v>1369.0277289099122</v>
      </c>
      <c r="V2186" s="50">
        <v>1347.7128287498961</v>
      </c>
      <c r="W2186" s="50">
        <v>1301.2350679043061</v>
      </c>
      <c r="X2186" s="50">
        <v>1258.8027480496999</v>
      </c>
      <c r="Y2186" s="50">
        <v>1221.920486275812</v>
      </c>
      <c r="Z2186" s="50">
        <v>1106.1538525585645</v>
      </c>
    </row>
    <row r="2187" spans="1:26" x14ac:dyDescent="0.25">
      <c r="A2187" t="str">
        <f t="shared" si="43"/>
        <v>96. Overige persoonlijke diensten</v>
      </c>
      <c r="B2187">
        <v>96</v>
      </c>
      <c r="C2187" s="3" t="s">
        <v>13</v>
      </c>
      <c r="D2187" s="50">
        <v>1824</v>
      </c>
      <c r="E2187" s="50">
        <v>1671</v>
      </c>
      <c r="F2187" s="50">
        <v>1444</v>
      </c>
      <c r="G2187" s="50">
        <v>1374</v>
      </c>
      <c r="H2187" s="50">
        <v>1278</v>
      </c>
      <c r="I2187" s="50">
        <v>1357</v>
      </c>
      <c r="J2187" s="50">
        <v>1333</v>
      </c>
      <c r="K2187" s="50">
        <v>1359</v>
      </c>
      <c r="L2187" s="50">
        <v>1395</v>
      </c>
      <c r="M2187" s="50">
        <v>1390</v>
      </c>
      <c r="N2187" s="50">
        <v>1401.3080228494441</v>
      </c>
      <c r="O2187" s="306">
        <v>1350.5023790716277</v>
      </c>
      <c r="P2187" s="50">
        <v>1312.3923846534906</v>
      </c>
      <c r="Q2187" s="50">
        <v>1283.2300245698682</v>
      </c>
      <c r="R2187" s="50">
        <v>1241.8511937783462</v>
      </c>
      <c r="S2187" s="50">
        <v>1208.3783965581765</v>
      </c>
      <c r="T2187" s="50">
        <v>1202.8023120311911</v>
      </c>
      <c r="U2187" s="306">
        <v>1304.783863243948</v>
      </c>
      <c r="V2187" s="50">
        <v>1225.0396585247013</v>
      </c>
      <c r="W2187" s="50">
        <v>1157.2686348595744</v>
      </c>
      <c r="X2187" s="50">
        <v>1082.0378498218045</v>
      </c>
      <c r="Y2187" s="50">
        <v>1017.2297879523032</v>
      </c>
      <c r="Z2187" s="50">
        <v>978.25841996488202</v>
      </c>
    </row>
    <row r="2188" spans="1:26" x14ac:dyDescent="0.25">
      <c r="A2188" t="str">
        <f t="shared" si="43"/>
        <v>96. Overige persoonlijke diensten</v>
      </c>
      <c r="B2188">
        <v>96</v>
      </c>
      <c r="C2188" s="3" t="s">
        <v>14</v>
      </c>
      <c r="D2188" s="50">
        <v>1936</v>
      </c>
      <c r="E2188" s="50">
        <v>1878</v>
      </c>
      <c r="F2188" s="50">
        <v>1727</v>
      </c>
      <c r="G2188" s="50">
        <v>1665</v>
      </c>
      <c r="H2188" s="50">
        <v>1525</v>
      </c>
      <c r="I2188" s="50">
        <v>1507</v>
      </c>
      <c r="J2188" s="50">
        <v>1389</v>
      </c>
      <c r="K2188" s="50">
        <v>1316</v>
      </c>
      <c r="L2188" s="50">
        <v>1276</v>
      </c>
      <c r="M2188" s="50">
        <v>1297</v>
      </c>
      <c r="N2188" s="50">
        <v>1246.4673573412181</v>
      </c>
      <c r="O2188" s="306">
        <v>1246.5455385189575</v>
      </c>
      <c r="P2188" s="50">
        <v>1226.2892931189037</v>
      </c>
      <c r="Q2188" s="50">
        <v>1206.9203785428151</v>
      </c>
      <c r="R2188" s="50">
        <v>1179.885959912441</v>
      </c>
      <c r="S2188" s="50">
        <v>1189.484648685411</v>
      </c>
      <c r="T2188" s="50">
        <v>1146.3588459675993</v>
      </c>
      <c r="U2188" s="306">
        <v>1204.3462704422295</v>
      </c>
      <c r="V2188" s="50">
        <v>1144.6675814806085</v>
      </c>
      <c r="W2188" s="50">
        <v>1088.4495157667632</v>
      </c>
      <c r="X2188" s="50">
        <v>1028.0468976434097</v>
      </c>
      <c r="Y2188" s="50">
        <v>1001.324767474463</v>
      </c>
      <c r="Z2188" s="50">
        <v>932.35204335053527</v>
      </c>
    </row>
    <row r="2189" spans="1:26" x14ac:dyDescent="0.25">
      <c r="A2189" t="str">
        <f t="shared" si="43"/>
        <v>96. Overige persoonlijke diensten</v>
      </c>
      <c r="B2189">
        <v>96</v>
      </c>
      <c r="C2189" s="3" t="s">
        <v>15</v>
      </c>
      <c r="D2189" s="50">
        <v>1720</v>
      </c>
      <c r="E2189" s="50">
        <v>1742</v>
      </c>
      <c r="F2189" s="50">
        <v>1613</v>
      </c>
      <c r="G2189" s="50">
        <v>1599</v>
      </c>
      <c r="H2189" s="50">
        <v>1591</v>
      </c>
      <c r="I2189" s="50">
        <v>1624</v>
      </c>
      <c r="J2189" s="50">
        <v>1550</v>
      </c>
      <c r="K2189" s="50">
        <v>1589</v>
      </c>
      <c r="L2189" s="50">
        <v>1532</v>
      </c>
      <c r="M2189" s="50">
        <v>1423</v>
      </c>
      <c r="N2189" s="50">
        <v>1331.2870110715592</v>
      </c>
      <c r="O2189" s="306">
        <v>1239.6241453338425</v>
      </c>
      <c r="P2189" s="50">
        <v>1157.2886568746435</v>
      </c>
      <c r="Q2189" s="50">
        <v>1120.7344051798354</v>
      </c>
      <c r="R2189" s="50">
        <v>1107.2133174996156</v>
      </c>
      <c r="S2189" s="50">
        <v>1064.2093094361328</v>
      </c>
      <c r="T2189" s="50">
        <v>1064.2169432037158</v>
      </c>
      <c r="U2189" s="306">
        <v>1197.6591869694016</v>
      </c>
      <c r="V2189" s="50">
        <v>1080.2596217491341</v>
      </c>
      <c r="W2189" s="50">
        <v>1010.7235260158207</v>
      </c>
      <c r="X2189" s="50">
        <v>964.72646913216749</v>
      </c>
      <c r="Y2189" s="50">
        <v>895.86623962990234</v>
      </c>
      <c r="Z2189" s="50">
        <v>865.54471582303199</v>
      </c>
    </row>
    <row r="2190" spans="1:26" x14ac:dyDescent="0.25">
      <c r="A2190" t="str">
        <f t="shared" si="43"/>
        <v>96. Overige persoonlijke diensten</v>
      </c>
      <c r="B2190">
        <v>96</v>
      </c>
      <c r="C2190" s="3" t="s">
        <v>16</v>
      </c>
      <c r="D2190" s="50">
        <v>1258</v>
      </c>
      <c r="E2190" s="50">
        <v>1241</v>
      </c>
      <c r="F2190" s="50">
        <v>1247</v>
      </c>
      <c r="G2190" s="50">
        <v>1277</v>
      </c>
      <c r="H2190" s="50">
        <v>1306</v>
      </c>
      <c r="I2190" s="50">
        <v>1424</v>
      </c>
      <c r="J2190" s="50">
        <v>1488</v>
      </c>
      <c r="K2190" s="50">
        <v>1505</v>
      </c>
      <c r="L2190" s="50">
        <v>1552</v>
      </c>
      <c r="M2190" s="50">
        <v>1494</v>
      </c>
      <c r="N2190" s="50">
        <v>1424.4847747437475</v>
      </c>
      <c r="O2190" s="306">
        <v>1356.1129102330253</v>
      </c>
      <c r="P2190" s="50">
        <v>1361.4084058258857</v>
      </c>
      <c r="Q2190" s="50">
        <v>1310.934410260402</v>
      </c>
      <c r="R2190" s="50">
        <v>1209.1042030649039</v>
      </c>
      <c r="S2190" s="50">
        <v>1130.3409165683584</v>
      </c>
      <c r="T2190" s="50">
        <v>1052.4582731958928</v>
      </c>
      <c r="U2190" s="306">
        <v>1310.2044612651459</v>
      </c>
      <c r="V2190" s="50">
        <v>1270.7931774733233</v>
      </c>
      <c r="W2190" s="50">
        <v>1182.2535681870609</v>
      </c>
      <c r="X2190" s="50">
        <v>1053.5050565231959</v>
      </c>
      <c r="Y2190" s="50">
        <v>951.5367488773918</v>
      </c>
      <c r="Z2190" s="50">
        <v>855.9812008316818</v>
      </c>
    </row>
    <row r="2191" spans="1:26" x14ac:dyDescent="0.25">
      <c r="A2191" t="str">
        <f t="shared" si="43"/>
        <v>96. Overige persoonlijke diensten</v>
      </c>
      <c r="B2191">
        <v>96</v>
      </c>
      <c r="C2191" s="3" t="s">
        <v>17</v>
      </c>
      <c r="D2191" s="50">
        <v>481</v>
      </c>
      <c r="E2191" s="50">
        <v>539</v>
      </c>
      <c r="F2191" s="50">
        <v>561</v>
      </c>
      <c r="G2191" s="50">
        <v>565</v>
      </c>
      <c r="H2191" s="50">
        <v>610</v>
      </c>
      <c r="I2191" s="50">
        <v>701</v>
      </c>
      <c r="J2191" s="50">
        <v>708</v>
      </c>
      <c r="K2191" s="50">
        <v>764</v>
      </c>
      <c r="L2191" s="50">
        <v>799</v>
      </c>
      <c r="M2191" s="50">
        <v>860</v>
      </c>
      <c r="N2191" s="50">
        <v>894.80238921676073</v>
      </c>
      <c r="O2191" s="306">
        <v>931.29596961509117</v>
      </c>
      <c r="P2191" s="50">
        <v>901.74633673508276</v>
      </c>
      <c r="Q2191" s="50">
        <v>913.04140223401407</v>
      </c>
      <c r="R2191" s="50">
        <v>881.97664066869811</v>
      </c>
      <c r="S2191" s="50">
        <v>841.04542959187711</v>
      </c>
      <c r="T2191" s="50">
        <v>801.44731849481525</v>
      </c>
      <c r="U2191" s="306">
        <v>899.76883557451958</v>
      </c>
      <c r="V2191" s="50">
        <v>841.72617682592875</v>
      </c>
      <c r="W2191" s="50">
        <v>823.41759224953216</v>
      </c>
      <c r="X2191" s="50">
        <v>768.47541206499159</v>
      </c>
      <c r="Y2191" s="50">
        <v>708.00377302244306</v>
      </c>
      <c r="Z2191" s="50">
        <v>651.82996377171753</v>
      </c>
    </row>
    <row r="2192" spans="1:26" x14ac:dyDescent="0.25">
      <c r="A2192" t="str">
        <f t="shared" si="43"/>
        <v>96. Overige persoonlijke diensten</v>
      </c>
      <c r="B2192">
        <v>96</v>
      </c>
      <c r="C2192" s="3" t="s">
        <v>156</v>
      </c>
      <c r="D2192" s="50">
        <v>469</v>
      </c>
      <c r="E2192" s="50">
        <v>520</v>
      </c>
      <c r="F2192" s="50">
        <v>520</v>
      </c>
      <c r="G2192" s="50">
        <v>575</v>
      </c>
      <c r="H2192" s="50">
        <v>612</v>
      </c>
      <c r="I2192" s="50">
        <v>562</v>
      </c>
      <c r="J2192" s="50">
        <v>461</v>
      </c>
      <c r="K2192" s="50">
        <v>533</v>
      </c>
      <c r="L2192" s="50">
        <v>649</v>
      </c>
      <c r="M2192" s="50">
        <v>671</v>
      </c>
      <c r="N2192" s="50">
        <v>706.25325427103724</v>
      </c>
      <c r="O2192" s="306">
        <v>783.99213192454897</v>
      </c>
      <c r="P2192" s="50">
        <v>806.92793280759167</v>
      </c>
      <c r="Q2192" s="50">
        <v>810.6974423623476</v>
      </c>
      <c r="R2192" s="50">
        <v>879.09646816888085</v>
      </c>
      <c r="S2192" s="50">
        <v>905.80452921482356</v>
      </c>
      <c r="T2192" s="50">
        <v>997.724124048931</v>
      </c>
      <c r="U2192" s="306">
        <v>757.45167020628969</v>
      </c>
      <c r="V2192" s="50">
        <v>753.21887784471801</v>
      </c>
      <c r="W2192" s="50">
        <v>731.11967803379616</v>
      </c>
      <c r="X2192" s="50">
        <v>765.9658878366206</v>
      </c>
      <c r="Y2192" s="50">
        <v>762.51888630571864</v>
      </c>
      <c r="Z2192" s="50">
        <v>811.46503909251101</v>
      </c>
    </row>
    <row r="2193" spans="1:26" x14ac:dyDescent="0.25">
      <c r="A2193" t="str">
        <f t="shared" si="43"/>
        <v>96. Overige persoonlijke diensten</v>
      </c>
      <c r="B2193">
        <v>96</v>
      </c>
      <c r="C2193" s="3" t="s">
        <v>6</v>
      </c>
      <c r="D2193" s="50">
        <v>2208</v>
      </c>
      <c r="E2193" s="50">
        <v>2300</v>
      </c>
      <c r="F2193" s="50">
        <v>2328</v>
      </c>
      <c r="G2193" s="50">
        <v>2417</v>
      </c>
      <c r="H2193" s="50">
        <v>2528</v>
      </c>
      <c r="I2193" s="50">
        <v>2687</v>
      </c>
      <c r="J2193" s="50">
        <v>2657</v>
      </c>
      <c r="K2193" s="50">
        <v>2802</v>
      </c>
      <c r="L2193" s="50">
        <v>3000</v>
      </c>
      <c r="M2193" s="50">
        <v>3025</v>
      </c>
      <c r="N2193" s="50">
        <v>3025.5404182315456</v>
      </c>
      <c r="O2193" s="306">
        <v>3071.4010117726657</v>
      </c>
      <c r="P2193" s="50">
        <v>3070.0826753685601</v>
      </c>
      <c r="Q2193" s="50">
        <v>3034.6732548567634</v>
      </c>
      <c r="R2193" s="50">
        <v>2970.1773119024829</v>
      </c>
      <c r="S2193" s="50">
        <v>2877.190875375059</v>
      </c>
      <c r="T2193" s="50">
        <v>2851.6297157396393</v>
      </c>
      <c r="U2193" s="306">
        <v>2967.4249670459553</v>
      </c>
      <c r="V2193" s="50">
        <v>2865.73823214397</v>
      </c>
      <c r="W2193" s="50">
        <v>2736.7908384703892</v>
      </c>
      <c r="X2193" s="50">
        <v>2587.9463564248081</v>
      </c>
      <c r="Y2193" s="50">
        <v>2422.0594082055536</v>
      </c>
      <c r="Z2193" s="50">
        <v>2319.2762036959102</v>
      </c>
    </row>
    <row r="2194" spans="1:26" x14ac:dyDescent="0.25">
      <c r="A2194" t="str">
        <f t="shared" si="43"/>
        <v>96. Overige persoonlijke diensten</v>
      </c>
      <c r="B2194">
        <v>96</v>
      </c>
      <c r="C2194" s="3" t="s">
        <v>157</v>
      </c>
      <c r="D2194" s="207">
        <v>0.98557205145359172</v>
      </c>
      <c r="E2194" s="206"/>
      <c r="F2194" s="206"/>
      <c r="G2194" s="206"/>
      <c r="H2194" s="206"/>
      <c r="I2194" s="206"/>
      <c r="J2194" s="206"/>
      <c r="K2194" s="206"/>
      <c r="L2194" s="206"/>
      <c r="M2194" s="206"/>
      <c r="N2194" s="206"/>
      <c r="O2194" s="308"/>
      <c r="P2194" s="206"/>
      <c r="Q2194" s="206"/>
      <c r="R2194" s="206"/>
      <c r="S2194" s="206"/>
      <c r="T2194" s="206"/>
      <c r="U2194" s="308"/>
      <c r="V2194" s="206"/>
      <c r="W2194" s="206"/>
      <c r="X2194" s="206"/>
      <c r="Y2194" s="206"/>
      <c r="Z2194" s="206"/>
    </row>
    <row r="2195" spans="1:26" x14ac:dyDescent="0.25">
      <c r="A2195" t="str">
        <f t="shared" si="43"/>
        <v>96. Overige persoonlijke diensten</v>
      </c>
      <c r="B2195">
        <v>96</v>
      </c>
      <c r="C2195" s="3" t="s">
        <v>158</v>
      </c>
      <c r="D2195" s="206"/>
      <c r="E2195" s="207">
        <v>2.5183858241194512E-3</v>
      </c>
      <c r="F2195" s="207">
        <v>2.9976608550738248E-2</v>
      </c>
      <c r="G2195" s="207">
        <v>-2.177666100682818E-4</v>
      </c>
      <c r="H2195" s="207">
        <v>3.561887795761387E-3</v>
      </c>
      <c r="I2195" s="207">
        <v>-1.1619260616816507E-2</v>
      </c>
      <c r="J2195" s="207">
        <v>7.8683233418445631E-3</v>
      </c>
      <c r="K2195" s="207">
        <v>3.3152582011655163E-3</v>
      </c>
      <c r="L2195" s="207">
        <v>-3.7112853402859192E-3</v>
      </c>
      <c r="M2195" s="207">
        <v>8.0284322839924149E-4</v>
      </c>
      <c r="N2195" s="207">
        <v>1.399646116799369E-2</v>
      </c>
      <c r="O2195" s="307">
        <v>4.7656201732363401E-3</v>
      </c>
      <c r="P2195" s="207">
        <v>4.7656201732361181E-3</v>
      </c>
      <c r="Q2195" s="207">
        <v>4.765620173235896E-3</v>
      </c>
      <c r="R2195" s="207">
        <v>4.7656201732363956E-3</v>
      </c>
      <c r="S2195" s="207">
        <v>4.7656201732361736E-3</v>
      </c>
      <c r="T2195" s="207">
        <v>4.7656201732357295E-3</v>
      </c>
      <c r="U2195" s="307">
        <v>2.1286560070334914E-2</v>
      </c>
      <c r="V2195" s="207">
        <v>2.1286560070334692E-2</v>
      </c>
      <c r="W2195" s="207">
        <v>2.1286560070334692E-2</v>
      </c>
      <c r="X2195" s="207">
        <v>2.1286560070334748E-2</v>
      </c>
      <c r="Y2195" s="207">
        <v>2.1286560070334692E-2</v>
      </c>
      <c r="Z2195" s="207">
        <v>2.1286560070335137E-2</v>
      </c>
    </row>
    <row r="2196" spans="1:26" x14ac:dyDescent="0.25">
      <c r="A2196" t="str">
        <f t="shared" si="43"/>
        <v>96. Overige persoonlijke diensten</v>
      </c>
      <c r="B2196">
        <v>96</v>
      </c>
      <c r="C2196" s="3" t="s">
        <v>159</v>
      </c>
      <c r="D2196" s="208"/>
      <c r="E2196" s="50">
        <v>327.80275425948645</v>
      </c>
      <c r="F2196" s="50">
        <v>300.34434696128443</v>
      </c>
      <c r="G2196" s="50">
        <v>246.57864086693758</v>
      </c>
      <c r="H2196" s="50">
        <v>253.62294314354969</v>
      </c>
      <c r="I2196" s="50">
        <v>243.15590510676853</v>
      </c>
      <c r="J2196" s="50">
        <v>223.32585096711443</v>
      </c>
      <c r="K2196" s="50">
        <v>249.23425426568721</v>
      </c>
      <c r="L2196" s="50">
        <v>190.07758630937437</v>
      </c>
      <c r="M2196" s="50">
        <v>198.20344704134072</v>
      </c>
      <c r="N2196" s="50">
        <v>181.30766001743785</v>
      </c>
      <c r="O2196" s="306">
        <v>162.89667218581843</v>
      </c>
      <c r="P2196" s="50">
        <v>157.30175068842681</v>
      </c>
      <c r="Q2196" s="50">
        <v>154.56060115257333</v>
      </c>
      <c r="R2196" s="50">
        <v>151.67444554825002</v>
      </c>
      <c r="S2196" s="50">
        <v>148.70573726318995</v>
      </c>
      <c r="T2196" s="50">
        <v>147.45525382997894</v>
      </c>
      <c r="U2196" s="306">
        <v>167.28103268280833</v>
      </c>
      <c r="V2196" s="50">
        <v>156.06706682692416</v>
      </c>
      <c r="W2196" s="50">
        <v>148.1561669957778</v>
      </c>
      <c r="X2196" s="50">
        <v>140.46773347269644</v>
      </c>
      <c r="Y2196" s="50">
        <v>133.05619712877132</v>
      </c>
      <c r="Z2196" s="50">
        <v>127.47084264341701</v>
      </c>
    </row>
    <row r="2197" spans="1:26" x14ac:dyDescent="0.25">
      <c r="A2197" t="str">
        <f t="shared" si="43"/>
        <v>96. Overige persoonlijke diensten</v>
      </c>
      <c r="B2197">
        <v>96</v>
      </c>
      <c r="C2197" s="3" t="s">
        <v>160</v>
      </c>
      <c r="D2197" s="208"/>
      <c r="E2197" s="50">
        <v>1109.9481692487104</v>
      </c>
      <c r="F2197" s="50">
        <v>1145.7461622316146</v>
      </c>
      <c r="G2197" s="50">
        <v>970.89574799586353</v>
      </c>
      <c r="H2197" s="50">
        <v>902.65731536943099</v>
      </c>
      <c r="I2197" s="50">
        <v>813.60116783551143</v>
      </c>
      <c r="J2197" s="50">
        <v>786.81043562408252</v>
      </c>
      <c r="K2197" s="50">
        <v>701.10190342619705</v>
      </c>
      <c r="L2197" s="50">
        <v>605.48422842314949</v>
      </c>
      <c r="M2197" s="50">
        <v>592.46693310967498</v>
      </c>
      <c r="N2197" s="50">
        <v>586.34415344546846</v>
      </c>
      <c r="O2197" s="306">
        <v>553.94717943119394</v>
      </c>
      <c r="P2197" s="50">
        <v>534.92106342138595</v>
      </c>
      <c r="Q2197" s="50">
        <v>525.59949758821119</v>
      </c>
      <c r="R2197" s="50">
        <v>515.78482344563179</v>
      </c>
      <c r="S2197" s="50">
        <v>505.68942027381524</v>
      </c>
      <c r="T2197" s="50">
        <v>501.43702050740063</v>
      </c>
      <c r="U2197" s="306">
        <v>576.99323411175931</v>
      </c>
      <c r="V2197" s="50">
        <v>538.31352056243918</v>
      </c>
      <c r="W2197" s="50">
        <v>511.02689036233522</v>
      </c>
      <c r="X2197" s="50">
        <v>484.50760092114859</v>
      </c>
      <c r="Y2197" s="50">
        <v>458.94339763859858</v>
      </c>
      <c r="Z2197" s="50">
        <v>439.67814265732443</v>
      </c>
    </row>
    <row r="2198" spans="1:26" x14ac:dyDescent="0.25">
      <c r="A2198" t="str">
        <f t="shared" si="43"/>
        <v>96. Overige persoonlijke diensten</v>
      </c>
      <c r="B2198">
        <v>96</v>
      </c>
      <c r="C2198" s="3" t="s">
        <v>161</v>
      </c>
      <c r="D2198" s="208"/>
      <c r="E2198" s="50">
        <v>687.72872877840121</v>
      </c>
      <c r="F2198" s="50">
        <v>756.70207829457377</v>
      </c>
      <c r="G2198" s="50">
        <v>662.53469441873415</v>
      </c>
      <c r="H2198" s="50">
        <v>674.80406703129051</v>
      </c>
      <c r="I2198" s="50">
        <v>642.44583787859449</v>
      </c>
      <c r="J2198" s="50">
        <v>696.0897970590928</v>
      </c>
      <c r="K2198" s="50">
        <v>638.22571266876082</v>
      </c>
      <c r="L2198" s="50">
        <v>594.89915402595784</v>
      </c>
      <c r="M2198" s="50">
        <v>555.14006934622967</v>
      </c>
      <c r="N2198" s="50">
        <v>560.67688194563243</v>
      </c>
      <c r="O2198" s="306">
        <v>436.82779040030516</v>
      </c>
      <c r="P2198" s="50">
        <v>421.82430897632099</v>
      </c>
      <c r="Q2198" s="50">
        <v>414.47357382110664</v>
      </c>
      <c r="R2198" s="50">
        <v>406.7339867658855</v>
      </c>
      <c r="S2198" s="50">
        <v>398.77302437724575</v>
      </c>
      <c r="T2198" s="50">
        <v>395.41969672645928</v>
      </c>
      <c r="U2198" s="306">
        <v>460.34897547306525</v>
      </c>
      <c r="V2198" s="50">
        <v>429.48870632028661</v>
      </c>
      <c r="W2198" s="50">
        <v>407.71830848179604</v>
      </c>
      <c r="X2198" s="50">
        <v>386.56012671677496</v>
      </c>
      <c r="Y2198" s="50">
        <v>366.16395204061308</v>
      </c>
      <c r="Z2198" s="50">
        <v>350.79333784873319</v>
      </c>
    </row>
    <row r="2199" spans="1:26" x14ac:dyDescent="0.25">
      <c r="A2199" t="str">
        <f t="shared" si="43"/>
        <v>96. Overige persoonlijke diensten</v>
      </c>
      <c r="B2199">
        <v>96</v>
      </c>
      <c r="C2199" s="3" t="s">
        <v>162</v>
      </c>
      <c r="D2199" s="208"/>
      <c r="E2199" s="50">
        <v>489.71458599739697</v>
      </c>
      <c r="F2199" s="50">
        <v>533.62392825095515</v>
      </c>
      <c r="G2199" s="50">
        <v>429.72328933954873</v>
      </c>
      <c r="H2199" s="50">
        <v>442.30160850514869</v>
      </c>
      <c r="I2199" s="50">
        <v>403.55810735850741</v>
      </c>
      <c r="J2199" s="50">
        <v>442.15673506672852</v>
      </c>
      <c r="K2199" s="50">
        <v>455.97841751849779</v>
      </c>
      <c r="L2199" s="50">
        <v>434.81374623303299</v>
      </c>
      <c r="M2199" s="50">
        <v>428.06626359309695</v>
      </c>
      <c r="N2199" s="50">
        <v>462.4125308705394</v>
      </c>
      <c r="O2199" s="306">
        <v>448.80696366918522</v>
      </c>
      <c r="P2199" s="50">
        <v>420.52222494770842</v>
      </c>
      <c r="Q2199" s="50">
        <v>383.22639567419236</v>
      </c>
      <c r="R2199" s="50">
        <v>350.23242057953661</v>
      </c>
      <c r="S2199" s="50">
        <v>325.61740472065321</v>
      </c>
      <c r="T2199" s="50">
        <v>296.54315140768227</v>
      </c>
      <c r="U2199" s="306">
        <v>477.05812774067613</v>
      </c>
      <c r="V2199" s="50">
        <v>431.86090406181461</v>
      </c>
      <c r="W2199" s="50">
        <v>380.23629884932734</v>
      </c>
      <c r="X2199" s="50">
        <v>335.73585824321168</v>
      </c>
      <c r="Y2199" s="50">
        <v>301.57283362064629</v>
      </c>
      <c r="Z2199" s="50">
        <v>265.3479447510752</v>
      </c>
    </row>
    <row r="2200" spans="1:26" x14ac:dyDescent="0.25">
      <c r="A2200" t="str">
        <f t="shared" si="43"/>
        <v>96. Overige persoonlijke diensten</v>
      </c>
      <c r="B2200">
        <v>96</v>
      </c>
      <c r="C2200" s="3" t="s">
        <v>163</v>
      </c>
      <c r="D2200" s="208"/>
      <c r="E2200" s="50">
        <v>378.48624919702411</v>
      </c>
      <c r="F2200" s="50">
        <v>409.05582472329485</v>
      </c>
      <c r="G2200" s="50">
        <v>320.58171702851831</v>
      </c>
      <c r="H2200" s="50">
        <v>324.42498607227878</v>
      </c>
      <c r="I2200" s="50">
        <v>304.19777014082109</v>
      </c>
      <c r="J2200" s="50">
        <v>340.06144816543667</v>
      </c>
      <c r="K2200" s="50">
        <v>337.89636914422516</v>
      </c>
      <c r="L2200" s="50">
        <v>326.76100038443633</v>
      </c>
      <c r="M2200" s="50">
        <v>338.18436677097549</v>
      </c>
      <c r="N2200" s="50">
        <v>347.17749736367648</v>
      </c>
      <c r="O2200" s="306">
        <v>324.67897704035101</v>
      </c>
      <c r="P2200" s="50">
        <v>323.18073987782867</v>
      </c>
      <c r="Q2200" s="50">
        <v>329.29668994342029</v>
      </c>
      <c r="R2200" s="50">
        <v>329.08079539671462</v>
      </c>
      <c r="S2200" s="50">
        <v>329.50441527194693</v>
      </c>
      <c r="T2200" s="50">
        <v>331.05738385057487</v>
      </c>
      <c r="U2200" s="306">
        <v>348.19763145413884</v>
      </c>
      <c r="V2200" s="50">
        <v>334.85773697949503</v>
      </c>
      <c r="W2200" s="50">
        <v>329.64421275291852</v>
      </c>
      <c r="X2200" s="50">
        <v>318.27597127177575</v>
      </c>
      <c r="Y2200" s="50">
        <v>307.89722561070909</v>
      </c>
      <c r="Z2200" s="50">
        <v>298.87599802598908</v>
      </c>
    </row>
    <row r="2201" spans="1:26" x14ac:dyDescent="0.25">
      <c r="A2201" t="str">
        <f t="shared" si="43"/>
        <v>96. Overige persoonlijke diensten</v>
      </c>
      <c r="B2201">
        <v>96</v>
      </c>
      <c r="C2201" s="3" t="s">
        <v>164</v>
      </c>
      <c r="D2201" s="208"/>
      <c r="E2201" s="50">
        <v>372.88046045935113</v>
      </c>
      <c r="F2201" s="50">
        <v>387.48534885357901</v>
      </c>
      <c r="G2201" s="50">
        <v>291.24602708201922</v>
      </c>
      <c r="H2201" s="50">
        <v>282.32069751558669</v>
      </c>
      <c r="I2201" s="50">
        <v>243.19372626243711</v>
      </c>
      <c r="J2201" s="50">
        <v>284.67147970899788</v>
      </c>
      <c r="K2201" s="50">
        <v>273.56752352789795</v>
      </c>
      <c r="L2201" s="50">
        <v>269.35435153903046</v>
      </c>
      <c r="M2201" s="50">
        <v>282.78677550265166</v>
      </c>
      <c r="N2201" s="50">
        <v>300.11233176663546</v>
      </c>
      <c r="O2201" s="306">
        <v>289.61857454319062</v>
      </c>
      <c r="P2201" s="50">
        <v>279.11820068551401</v>
      </c>
      <c r="Q2201" s="50">
        <v>271.24172950340613</v>
      </c>
      <c r="R2201" s="50">
        <v>265.21453132854742</v>
      </c>
      <c r="S2201" s="50">
        <v>256.66246583352785</v>
      </c>
      <c r="T2201" s="50">
        <v>249.74439810052013</v>
      </c>
      <c r="U2201" s="306">
        <v>312.7695001660083</v>
      </c>
      <c r="V2201" s="50">
        <v>291.22547653844998</v>
      </c>
      <c r="W2201" s="50">
        <v>273.4267094975977</v>
      </c>
      <c r="X2201" s="50">
        <v>258.30033552995377</v>
      </c>
      <c r="Y2201" s="50">
        <v>241.50895586917537</v>
      </c>
      <c r="Z2201" s="50">
        <v>227.04390979284332</v>
      </c>
    </row>
    <row r="2202" spans="1:26" x14ac:dyDescent="0.25">
      <c r="A2202" t="str">
        <f t="shared" si="43"/>
        <v>96. Overige persoonlijke diensten</v>
      </c>
      <c r="B2202">
        <v>96</v>
      </c>
      <c r="C2202" s="3" t="s">
        <v>165</v>
      </c>
      <c r="D2202" s="208"/>
      <c r="E2202" s="50">
        <v>338.11419442974602</v>
      </c>
      <c r="F2202" s="50">
        <v>379.55128253837063</v>
      </c>
      <c r="G2202" s="50">
        <v>296.88789500451077</v>
      </c>
      <c r="H2202" s="50">
        <v>292.52262382282885</v>
      </c>
      <c r="I2202" s="50">
        <v>244.77487559563193</v>
      </c>
      <c r="J2202" s="50">
        <v>271.25351854872997</v>
      </c>
      <c r="K2202" s="50">
        <v>243.68981857413291</v>
      </c>
      <c r="L2202" s="50">
        <v>221.63557499430874</v>
      </c>
      <c r="M2202" s="50">
        <v>220.65895943110272</v>
      </c>
      <c r="N2202" s="50">
        <v>241.40261649754447</v>
      </c>
      <c r="O2202" s="306">
        <v>220.49134517493312</v>
      </c>
      <c r="P2202" s="50">
        <v>220.50517487768889</v>
      </c>
      <c r="Q2202" s="50">
        <v>216.92198694248401</v>
      </c>
      <c r="R2202" s="50">
        <v>213.49576161511646</v>
      </c>
      <c r="S2202" s="50">
        <v>208.71356231023566</v>
      </c>
      <c r="T2202" s="50">
        <v>210.41150312433084</v>
      </c>
      <c r="U2202" s="306">
        <v>241.08415746926269</v>
      </c>
      <c r="V2202" s="50">
        <v>232.93735227061458</v>
      </c>
      <c r="W2202" s="50">
        <v>221.39466215326402</v>
      </c>
      <c r="X2202" s="50">
        <v>210.52130479869692</v>
      </c>
      <c r="Y2202" s="50">
        <v>198.83859669291215</v>
      </c>
      <c r="Z2202" s="50">
        <v>193.67016432312619</v>
      </c>
    </row>
    <row r="2203" spans="1:26" x14ac:dyDescent="0.25">
      <c r="A2203" t="str">
        <f t="shared" si="43"/>
        <v>96. Overige persoonlijke diensten</v>
      </c>
      <c r="B2203">
        <v>96</v>
      </c>
      <c r="C2203" s="3" t="s">
        <v>166</v>
      </c>
      <c r="D2203" s="206"/>
      <c r="E2203" s="50">
        <v>233.06645706953839</v>
      </c>
      <c r="F2203" s="50">
        <v>283.87976364973269</v>
      </c>
      <c r="G2203" s="50">
        <v>214.15414150340254</v>
      </c>
      <c r="H2203" s="50">
        <v>218.33906247486004</v>
      </c>
      <c r="I2203" s="50">
        <v>193.09347730179391</v>
      </c>
      <c r="J2203" s="50">
        <v>228.7463952037451</v>
      </c>
      <c r="K2203" s="50">
        <v>211.26597105522634</v>
      </c>
      <c r="L2203" s="50">
        <v>205.41651780086249</v>
      </c>
      <c r="M2203" s="50">
        <v>204.96354004017806</v>
      </c>
      <c r="N2203" s="50">
        <v>209.15514331314301</v>
      </c>
      <c r="O2203" s="306">
        <v>183.38610169815249</v>
      </c>
      <c r="P2203" s="50">
        <v>170.75945133776838</v>
      </c>
      <c r="Q2203" s="50">
        <v>159.41765641723308</v>
      </c>
      <c r="R2203" s="50">
        <v>154.38227211388332</v>
      </c>
      <c r="S2203" s="50">
        <v>152.51972892088773</v>
      </c>
      <c r="T2203" s="50">
        <v>146.59588430243022</v>
      </c>
      <c r="U2203" s="306">
        <v>205.38021439385372</v>
      </c>
      <c r="V2203" s="50">
        <v>184.76519228754216</v>
      </c>
      <c r="W2203" s="50">
        <v>166.65373497280711</v>
      </c>
      <c r="X2203" s="50">
        <v>155.92626739365284</v>
      </c>
      <c r="Y2203" s="50">
        <v>148.83021272949205</v>
      </c>
      <c r="Z2203" s="50">
        <v>138.2070123371129</v>
      </c>
    </row>
    <row r="2204" spans="1:26" x14ac:dyDescent="0.25">
      <c r="A2204" t="str">
        <f t="shared" si="43"/>
        <v>96. Overige persoonlijke diensten</v>
      </c>
      <c r="B2204">
        <v>96</v>
      </c>
      <c r="C2204" s="3" t="s">
        <v>167</v>
      </c>
      <c r="D2204" s="206"/>
      <c r="E2204" s="50">
        <v>175.17544650848336</v>
      </c>
      <c r="F2204" s="50">
        <v>206.88386514858914</v>
      </c>
      <c r="G2204" s="50">
        <v>170.23172363482126</v>
      </c>
      <c r="H2204" s="50">
        <v>179.15373261503098</v>
      </c>
      <c r="I2204" s="50">
        <v>163.39564005980637</v>
      </c>
      <c r="J2204" s="50">
        <v>205.90911851973999</v>
      </c>
      <c r="K2204" s="50">
        <v>208.38849999579116</v>
      </c>
      <c r="L2204" s="50">
        <v>200.19433455994468</v>
      </c>
      <c r="M2204" s="50">
        <v>213.45217819443602</v>
      </c>
      <c r="N2204" s="50">
        <v>225.18649343789289</v>
      </c>
      <c r="O2204" s="306">
        <v>201.5594630871978</v>
      </c>
      <c r="P2204" s="50">
        <v>191.88509060853701</v>
      </c>
      <c r="Q2204" s="50">
        <v>192.63438415480823</v>
      </c>
      <c r="R2204" s="50">
        <v>185.49249564436511</v>
      </c>
      <c r="S2204" s="50">
        <v>171.08388822904519</v>
      </c>
      <c r="T2204" s="50">
        <v>159.93916698056191</v>
      </c>
      <c r="U2204" s="306">
        <v>225.09329043507125</v>
      </c>
      <c r="V2204" s="50">
        <v>207.03501964907582</v>
      </c>
      <c r="W2204" s="50">
        <v>200.80735354392735</v>
      </c>
      <c r="X2204" s="50">
        <v>186.81656028208607</v>
      </c>
      <c r="Y2204" s="50">
        <v>166.47206335037905</v>
      </c>
      <c r="Z2204" s="50">
        <v>150.35930293690393</v>
      </c>
    </row>
    <row r="2205" spans="1:26" x14ac:dyDescent="0.25">
      <c r="A2205" t="str">
        <f t="shared" si="43"/>
        <v>96. Overige persoonlijke diensten</v>
      </c>
      <c r="B2205">
        <v>96</v>
      </c>
      <c r="C2205" s="3" t="s">
        <v>168</v>
      </c>
      <c r="D2205" s="206"/>
      <c r="E2205" s="50">
        <v>123.27251380981905</v>
      </c>
      <c r="F2205" s="50">
        <v>152.93695698414331</v>
      </c>
      <c r="G2205" s="50">
        <v>142.24023729379383</v>
      </c>
      <c r="H2205" s="50">
        <v>145.38993267332853</v>
      </c>
      <c r="I2205" s="50">
        <v>147.70916129262909</v>
      </c>
      <c r="J2205" s="50">
        <v>183.40525875851813</v>
      </c>
      <c r="K2205" s="50">
        <v>182.01312488900243</v>
      </c>
      <c r="L2205" s="50">
        <v>191.04136397613598</v>
      </c>
      <c r="M2205" s="50">
        <v>203.40004764906615</v>
      </c>
      <c r="N2205" s="50">
        <v>230.27522354093844</v>
      </c>
      <c r="O2205" s="306">
        <v>231.33419840231272</v>
      </c>
      <c r="P2205" s="50">
        <v>240.76892194576189</v>
      </c>
      <c r="Q2205" s="50">
        <v>233.12942442345073</v>
      </c>
      <c r="R2205" s="50">
        <v>236.04954953105627</v>
      </c>
      <c r="S2205" s="50">
        <v>228.01834420362988</v>
      </c>
      <c r="T2205" s="50">
        <v>217.43635535536495</v>
      </c>
      <c r="U2205" s="306">
        <v>246.11717489434301</v>
      </c>
      <c r="V2205" s="50">
        <v>247.48320583208522</v>
      </c>
      <c r="W2205" s="50">
        <v>231.51845722757622</v>
      </c>
      <c r="X2205" s="50">
        <v>226.48264466542932</v>
      </c>
      <c r="Y2205" s="50">
        <v>211.37068884980908</v>
      </c>
      <c r="Z2205" s="50">
        <v>194.73784438969349</v>
      </c>
    </row>
    <row r="2206" spans="1:26" x14ac:dyDescent="0.25">
      <c r="A2206" t="str">
        <f t="shared" si="43"/>
        <v>96. Overige persoonlijke diensten</v>
      </c>
      <c r="B2206">
        <v>96</v>
      </c>
      <c r="C2206" s="3" t="s">
        <v>169</v>
      </c>
      <c r="D2206" s="206"/>
      <c r="E2206" s="50">
        <v>149.89016751513361</v>
      </c>
      <c r="F2206" s="50">
        <v>180.46780056809655</v>
      </c>
      <c r="G2206" s="50">
        <v>164.76672548447715</v>
      </c>
      <c r="H2206" s="50">
        <v>184.36727657868735</v>
      </c>
      <c r="I2206" s="50">
        <v>186.94004719960088</v>
      </c>
      <c r="J2206" s="50">
        <v>182.6191897111984</v>
      </c>
      <c r="K2206" s="50">
        <v>147.70076376171716</v>
      </c>
      <c r="L2206" s="50">
        <v>167.02384813838307</v>
      </c>
      <c r="M2206" s="50">
        <v>206.3039235532917</v>
      </c>
      <c r="N2206" s="50">
        <v>222.15019453154912</v>
      </c>
      <c r="O2206" s="306">
        <v>227.30229480414368</v>
      </c>
      <c r="P2206" s="50">
        <v>252.32196753383619</v>
      </c>
      <c r="Q2206" s="50">
        <v>259.70368243901902</v>
      </c>
      <c r="R2206" s="50">
        <v>260.91687072084409</v>
      </c>
      <c r="S2206" s="50">
        <v>282.93058242294433</v>
      </c>
      <c r="T2206" s="50">
        <v>291.5263708724824</v>
      </c>
      <c r="U2206" s="306">
        <v>238.97026237008575</v>
      </c>
      <c r="V2206" s="50">
        <v>256.29393318503759</v>
      </c>
      <c r="W2206" s="50">
        <v>254.86171111018584</v>
      </c>
      <c r="X2206" s="50">
        <v>247.38415041216714</v>
      </c>
      <c r="Y2206" s="50">
        <v>259.17483293125719</v>
      </c>
      <c r="Z2206" s="50">
        <v>258.0084937246794</v>
      </c>
    </row>
    <row r="2207" spans="1:26" x14ac:dyDescent="0.25">
      <c r="A2207" t="str">
        <f t="shared" si="43"/>
        <v>96. Overige persoonlijke diensten</v>
      </c>
      <c r="B2207">
        <v>96</v>
      </c>
      <c r="C2207" s="3" t="s">
        <v>26</v>
      </c>
      <c r="D2207" s="208"/>
      <c r="E2207" s="50">
        <v>448.33812783343603</v>
      </c>
      <c r="F2207" s="50">
        <v>540.28862270082902</v>
      </c>
      <c r="G2207" s="50">
        <v>477.23868641309224</v>
      </c>
      <c r="H2207" s="50">
        <v>508.91094186704686</v>
      </c>
      <c r="I2207" s="50">
        <v>498.04484855203634</v>
      </c>
      <c r="J2207" s="50">
        <v>571.93356698945649</v>
      </c>
      <c r="K2207" s="50">
        <v>538.10238864651069</v>
      </c>
      <c r="L2207" s="50">
        <v>558.25954667446376</v>
      </c>
      <c r="M2207" s="50">
        <v>623.15614939679392</v>
      </c>
      <c r="N2207" s="50">
        <v>677.61191151038042</v>
      </c>
      <c r="O2207" s="306">
        <v>660.19595629365426</v>
      </c>
      <c r="P2207" s="50">
        <v>684.97598008813509</v>
      </c>
      <c r="Q2207" s="50">
        <v>685.46749101727801</v>
      </c>
      <c r="R2207" s="50">
        <v>682.45891589626547</v>
      </c>
      <c r="S2207" s="50">
        <v>682.03281485561934</v>
      </c>
      <c r="T2207" s="50">
        <v>668.90189320840932</v>
      </c>
      <c r="U2207" s="306">
        <v>710.18072769950004</v>
      </c>
      <c r="V2207" s="50">
        <v>710.81215866619868</v>
      </c>
      <c r="W2207" s="50">
        <v>687.18752188168946</v>
      </c>
      <c r="X2207" s="50">
        <v>660.68335535968254</v>
      </c>
      <c r="Y2207" s="50">
        <v>637.01758513144523</v>
      </c>
      <c r="Z2207" s="50">
        <v>603.10564105127685</v>
      </c>
    </row>
    <row r="2208" spans="1:26" x14ac:dyDescent="0.25">
      <c r="A2208" t="str">
        <f t="shared" si="43"/>
        <v>96. Overige persoonlijke diensten</v>
      </c>
      <c r="B2208">
        <v>96</v>
      </c>
      <c r="C2208" s="3" t="s">
        <v>19</v>
      </c>
      <c r="D2208" s="208"/>
      <c r="E2208" s="50">
        <v>4386.0797272730915</v>
      </c>
      <c r="F2208" s="50">
        <v>4736.6773582042333</v>
      </c>
      <c r="G2208" s="50">
        <v>3909.8408396526274</v>
      </c>
      <c r="H2208" s="50">
        <v>3899.9042458020213</v>
      </c>
      <c r="I2208" s="50">
        <v>3586.0657160321016</v>
      </c>
      <c r="J2208" s="50">
        <v>3845.0492273333848</v>
      </c>
      <c r="K2208" s="50">
        <v>3649.0623588271355</v>
      </c>
      <c r="L2208" s="50">
        <v>3406.7017063846165</v>
      </c>
      <c r="M2208" s="50">
        <v>3443.6265042320438</v>
      </c>
      <c r="N2208" s="50">
        <v>3566.200726730458</v>
      </c>
      <c r="O2208" s="306">
        <v>3280.8495604367845</v>
      </c>
      <c r="P2208" s="50">
        <v>3213.1088949007772</v>
      </c>
      <c r="Q2208" s="50">
        <v>3140.2056220599052</v>
      </c>
      <c r="R2208" s="50">
        <v>3069.0579526898309</v>
      </c>
      <c r="S2208" s="50">
        <v>3008.2185738271219</v>
      </c>
      <c r="T2208" s="50">
        <v>2947.5661850577858</v>
      </c>
      <c r="U2208" s="306">
        <v>3499.2936011910729</v>
      </c>
      <c r="V2208" s="50">
        <v>3310.3281145137648</v>
      </c>
      <c r="W2208" s="50">
        <v>3125.4445059475129</v>
      </c>
      <c r="X2208" s="50">
        <v>2950.9785537075927</v>
      </c>
      <c r="Y2208" s="50">
        <v>2793.8289564623633</v>
      </c>
      <c r="Z2208" s="50">
        <v>2644.1929934308978</v>
      </c>
    </row>
    <row r="2209" spans="1:26" x14ac:dyDescent="0.25">
      <c r="A2209" t="str">
        <f t="shared" si="43"/>
        <v>96. Overige persoonlijke diensten</v>
      </c>
      <c r="B2209">
        <v>96</v>
      </c>
      <c r="C2209" s="3" t="s">
        <v>20</v>
      </c>
      <c r="D2209" s="208"/>
      <c r="E2209" s="207">
        <v>0.10221841729087225</v>
      </c>
      <c r="F2209" s="207">
        <v>0.11406489862878542</v>
      </c>
      <c r="G2209" s="207">
        <v>0.12206089863634778</v>
      </c>
      <c r="H2209" s="207">
        <v>0.13049318900966722</v>
      </c>
      <c r="I2209" s="207">
        <v>0.13888335797234397</v>
      </c>
      <c r="J2209" s="207">
        <v>0.14874544724258404</v>
      </c>
      <c r="K2209" s="207">
        <v>0.14746319348169895</v>
      </c>
      <c r="L2209" s="207">
        <v>0.16387097984781304</v>
      </c>
      <c r="M2209" s="207">
        <v>0.18095927320543223</v>
      </c>
      <c r="N2209" s="207">
        <v>0.19000947042361924</v>
      </c>
      <c r="O2209" s="307">
        <v>0.20122713465891481</v>
      </c>
      <c r="P2209" s="207">
        <v>0.21318168866769377</v>
      </c>
      <c r="Q2209" s="207">
        <v>0.21828745423607851</v>
      </c>
      <c r="R2209" s="207">
        <v>0.22236755591341451</v>
      </c>
      <c r="S2209" s="207">
        <v>0.2267231579479021</v>
      </c>
      <c r="T2209" s="207">
        <v>0.22693362971773126</v>
      </c>
      <c r="U2209" s="307">
        <v>0.20294974032981175</v>
      </c>
      <c r="V2209" s="207">
        <v>0.21472559035756061</v>
      </c>
      <c r="W2209" s="207">
        <v>0.21986873245518113</v>
      </c>
      <c r="X2209" s="207">
        <v>0.22388619345593133</v>
      </c>
      <c r="Y2209" s="207">
        <v>0.22800879905620905</v>
      </c>
      <c r="Z2209" s="207">
        <v>0.22808684636469526</v>
      </c>
    </row>
    <row r="2210" spans="1:26" x14ac:dyDescent="0.25">
      <c r="A2210" t="str">
        <f t="shared" si="43"/>
        <v>96. Overige persoonlijke diensten</v>
      </c>
      <c r="B2210">
        <v>96</v>
      </c>
      <c r="C2210" s="3" t="s">
        <v>29</v>
      </c>
      <c r="D2210" s="208"/>
      <c r="E2210" s="50">
        <v>4058.0797272730915</v>
      </c>
      <c r="F2210" s="50">
        <v>3507.6773582042333</v>
      </c>
      <c r="G2210" s="50">
        <v>3695.8408396526274</v>
      </c>
      <c r="H2210" s="50">
        <v>3574.9042458020213</v>
      </c>
      <c r="I2210" s="50">
        <v>3586.0657160321016</v>
      </c>
      <c r="J2210" s="50">
        <v>3396.0492273333848</v>
      </c>
      <c r="K2210" s="50">
        <v>3345.0623588271355</v>
      </c>
      <c r="L2210" s="50">
        <v>3307.7017063846165</v>
      </c>
      <c r="M2210" s="50">
        <v>3218.6265042320438</v>
      </c>
      <c r="N2210" s="50">
        <v>2980.4533415863389</v>
      </c>
      <c r="O2210" s="306">
        <v>2964.0551124480635</v>
      </c>
      <c r="P2210" s="50">
        <v>2903.904584931639</v>
      </c>
      <c r="Q2210" s="50">
        <v>2838.4095965598162</v>
      </c>
      <c r="R2210" s="50">
        <v>2774.4927151718075</v>
      </c>
      <c r="S2210" s="50">
        <v>2720.7108804760737</v>
      </c>
      <c r="T2210" s="50">
        <v>2666.9469428399029</v>
      </c>
      <c r="U2210" s="306">
        <v>2745.6110716937742</v>
      </c>
      <c r="V2210" s="50">
        <v>2599.6062946485986</v>
      </c>
      <c r="W2210" s="50">
        <v>2455.2345893538859</v>
      </c>
      <c r="X2210" s="50">
        <v>2318.9713186044787</v>
      </c>
      <c r="Y2210" s="50">
        <v>2197.8468091780928</v>
      </c>
      <c r="Z2210" s="50">
        <v>2082.182465460241</v>
      </c>
    </row>
  </sheetData>
  <mergeCells count="5">
    <mergeCell ref="U1:Z1"/>
    <mergeCell ref="D1:N1"/>
    <mergeCell ref="O1:T1"/>
    <mergeCell ref="AM26:AR26"/>
    <mergeCell ref="AM33:AR33"/>
  </mergeCells>
  <phoneticPr fontId="6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68"/>
  <sheetViews>
    <sheetView zoomScale="80" zoomScaleNormal="80" workbookViewId="0">
      <pane xSplit="2" ySplit="2" topLeftCell="C11" activePane="bottomRight" state="frozen"/>
      <selection pane="topRight" activeCell="C1" sqref="C1"/>
      <selection pane="bottomLeft" activeCell="A3" sqref="A3"/>
      <selection pane="bottomRight" activeCell="P30" sqref="P30"/>
    </sheetView>
  </sheetViews>
  <sheetFormatPr defaultColWidth="9.140625" defaultRowHeight="15" x14ac:dyDescent="0.25"/>
  <cols>
    <col min="1" max="2" width="9.140625" style="37"/>
    <col min="3" max="6" width="17.140625" style="37" customWidth="1"/>
    <col min="7" max="10" width="9.140625" style="37"/>
    <col min="11" max="11" width="10.28515625" style="37" customWidth="1"/>
    <col min="12" max="12" width="9.140625" style="37"/>
    <col min="13" max="14" width="10.28515625" style="37" customWidth="1"/>
    <col min="15" max="16" width="9.140625" style="37"/>
    <col min="17" max="17" width="10.42578125" style="37" customWidth="1"/>
    <col min="18" max="18" width="9.140625" style="37"/>
    <col min="19" max="19" width="10.42578125" style="37" customWidth="1"/>
    <col min="20" max="16384" width="9.140625" style="37"/>
  </cols>
  <sheetData>
    <row r="1" spans="1:21" s="34" customFormat="1" x14ac:dyDescent="0.25">
      <c r="C1" s="421" t="s">
        <v>32</v>
      </c>
      <c r="D1" s="421"/>
      <c r="E1" s="421"/>
      <c r="F1" s="421"/>
      <c r="P1" s="35"/>
    </row>
    <row r="2" spans="1:21" s="34" customFormat="1" x14ac:dyDescent="0.25">
      <c r="A2" s="35" t="s">
        <v>67</v>
      </c>
      <c r="C2" s="36" t="s">
        <v>31</v>
      </c>
      <c r="D2" s="36" t="s">
        <v>54</v>
      </c>
      <c r="E2" s="36" t="s">
        <v>55</v>
      </c>
      <c r="F2" s="36" t="s">
        <v>56</v>
      </c>
    </row>
    <row r="3" spans="1:21" ht="15" customHeight="1" x14ac:dyDescent="0.25">
      <c r="A3" s="363" t="s">
        <v>23</v>
      </c>
      <c r="B3" s="252">
        <v>2014</v>
      </c>
      <c r="C3" s="230"/>
      <c r="D3" s="315"/>
      <c r="E3" s="315"/>
      <c r="F3" s="315"/>
      <c r="H3" s="262"/>
      <c r="I3" s="262"/>
      <c r="J3" s="256"/>
      <c r="K3" s="256"/>
      <c r="L3" s="257"/>
      <c r="M3" s="257"/>
      <c r="N3" s="262"/>
      <c r="O3" s="262"/>
      <c r="P3" s="256"/>
      <c r="Q3" s="256"/>
      <c r="R3" s="257"/>
      <c r="S3" s="257"/>
    </row>
    <row r="4" spans="1:21" ht="15" customHeight="1" x14ac:dyDescent="0.25">
      <c r="A4" s="364"/>
      <c r="B4" s="314">
        <v>2015</v>
      </c>
      <c r="C4" s="43">
        <v>19.225578182069796</v>
      </c>
      <c r="D4" s="39">
        <v>12.659832526042486</v>
      </c>
      <c r="E4" s="39">
        <v>20.952551417127356</v>
      </c>
      <c r="F4" s="38">
        <v>11.827234032094754</v>
      </c>
      <c r="H4" s="262"/>
      <c r="I4" s="262"/>
      <c r="J4" s="256"/>
      <c r="K4" s="256"/>
      <c r="L4" s="257"/>
      <c r="M4" s="257"/>
      <c r="N4" s="262"/>
      <c r="O4" s="262"/>
      <c r="P4" s="256"/>
      <c r="Q4" s="256"/>
      <c r="R4" s="257"/>
      <c r="S4" s="257"/>
    </row>
    <row r="5" spans="1:21" ht="15.75" x14ac:dyDescent="0.25">
      <c r="A5" s="364"/>
      <c r="B5" s="314">
        <v>2016</v>
      </c>
      <c r="C5" s="43">
        <v>19.353725960642432</v>
      </c>
      <c r="D5" s="39">
        <v>13.413731263724635</v>
      </c>
      <c r="E5" s="39">
        <v>21.267197293416658</v>
      </c>
      <c r="F5" s="38">
        <v>11.606641767783445</v>
      </c>
      <c r="J5" s="256"/>
      <c r="K5" s="256"/>
      <c r="L5" s="257"/>
      <c r="M5" s="257"/>
      <c r="N5" s="249"/>
      <c r="P5" s="256"/>
      <c r="Q5" s="256"/>
      <c r="R5" s="257"/>
      <c r="S5" s="257"/>
    </row>
    <row r="6" spans="1:21" ht="15" customHeight="1" x14ac:dyDescent="0.25">
      <c r="A6" s="364"/>
      <c r="B6" s="314">
        <v>2017</v>
      </c>
      <c r="C6" s="43">
        <v>19.476734262530115</v>
      </c>
      <c r="D6" s="39">
        <v>13.528153073745836</v>
      </c>
      <c r="E6" s="39">
        <v>21.402357794370641</v>
      </c>
      <c r="F6" s="38">
        <v>11.715657498360276</v>
      </c>
      <c r="J6" s="248"/>
      <c r="K6" s="59"/>
      <c r="L6" s="248"/>
      <c r="M6" s="59"/>
      <c r="N6" s="59"/>
      <c r="P6" s="248"/>
      <c r="Q6" s="59"/>
      <c r="R6" s="248"/>
      <c r="S6" s="59"/>
      <c r="U6" s="263" t="s">
        <v>37</v>
      </c>
    </row>
    <row r="7" spans="1:21" ht="15" customHeight="1" x14ac:dyDescent="0.25">
      <c r="A7" s="364"/>
      <c r="B7" s="314">
        <v>2018</v>
      </c>
      <c r="C7" s="43">
        <v>19.344212330193468</v>
      </c>
      <c r="D7" s="39">
        <v>13.884441082917801</v>
      </c>
      <c r="E7" s="39">
        <v>21.121684693824541</v>
      </c>
      <c r="F7" s="38">
        <v>11.81944803775094</v>
      </c>
      <c r="J7" s="264"/>
      <c r="K7" s="265"/>
      <c r="L7" s="264"/>
      <c r="M7" s="265"/>
      <c r="N7" s="66"/>
      <c r="P7" s="255"/>
      <c r="Q7" s="258"/>
      <c r="R7" s="259"/>
      <c r="S7" s="258"/>
      <c r="U7" s="263"/>
    </row>
    <row r="8" spans="1:21" x14ac:dyDescent="0.25">
      <c r="A8" s="364"/>
      <c r="B8" s="314">
        <v>2019</v>
      </c>
      <c r="C8" s="43">
        <v>19.331540302341612</v>
      </c>
      <c r="D8" s="39">
        <v>13.70852008895945</v>
      </c>
      <c r="E8" s="39">
        <v>21.375349013401916</v>
      </c>
      <c r="F8" s="38">
        <v>12.067143818910056</v>
      </c>
      <c r="J8" s="264"/>
      <c r="K8" s="265"/>
      <c r="L8" s="264"/>
      <c r="M8" s="265"/>
      <c r="N8" s="66"/>
      <c r="P8" s="255"/>
      <c r="Q8" s="258"/>
      <c r="R8" s="259"/>
      <c r="S8" s="258"/>
    </row>
    <row r="9" spans="1:21" ht="15" customHeight="1" x14ac:dyDescent="0.25">
      <c r="A9" s="364"/>
      <c r="B9" s="314">
        <v>2020</v>
      </c>
      <c r="C9" s="43">
        <v>18.449957401344033</v>
      </c>
      <c r="D9" s="39">
        <v>13.233070567520405</v>
      </c>
      <c r="E9" s="39">
        <v>20.165185581808483</v>
      </c>
      <c r="F9" s="38">
        <v>11.793404964650103</v>
      </c>
      <c r="H9" s="266"/>
      <c r="I9" s="108"/>
      <c r="J9" s="267"/>
      <c r="K9" s="268"/>
      <c r="L9" s="233"/>
      <c r="M9" s="233"/>
      <c r="N9" s="233"/>
      <c r="O9" s="234"/>
      <c r="P9" s="235"/>
      <c r="Q9" s="235"/>
      <c r="R9" s="236"/>
      <c r="S9" s="236"/>
    </row>
    <row r="10" spans="1:21" ht="15" customHeight="1" x14ac:dyDescent="0.25">
      <c r="A10" s="364"/>
      <c r="B10" s="310">
        <v>2021</v>
      </c>
      <c r="C10" s="43">
        <v>19.292153992591217</v>
      </c>
      <c r="D10" s="39">
        <v>13.689129145589446</v>
      </c>
      <c r="E10" s="39">
        <v>20.706178112266457</v>
      </c>
      <c r="F10" s="38">
        <v>12.167312690136644</v>
      </c>
      <c r="H10" s="266"/>
      <c r="I10" s="108"/>
      <c r="J10" s="233"/>
      <c r="K10" s="233"/>
      <c r="L10" s="233"/>
      <c r="M10" s="233"/>
      <c r="N10" s="233"/>
      <c r="O10" s="234"/>
      <c r="P10" s="236"/>
      <c r="Q10" s="236"/>
      <c r="R10" s="236"/>
      <c r="S10" s="236"/>
    </row>
    <row r="11" spans="1:21" x14ac:dyDescent="0.25">
      <c r="A11" s="364"/>
      <c r="B11" s="310">
        <v>2022</v>
      </c>
      <c r="C11" s="43">
        <v>19.53180781787319</v>
      </c>
      <c r="D11" s="39">
        <v>14.07027431257794</v>
      </c>
      <c r="E11" s="39">
        <v>21.240953677283208</v>
      </c>
      <c r="F11" s="38">
        <v>12.332956505161428</v>
      </c>
      <c r="H11" s="266"/>
      <c r="I11" s="108"/>
      <c r="J11" s="233"/>
      <c r="K11" s="233"/>
      <c r="L11" s="233"/>
      <c r="M11" s="233"/>
      <c r="N11" s="233"/>
      <c r="O11" s="234"/>
      <c r="P11" s="236"/>
      <c r="Q11" s="236"/>
      <c r="R11" s="236"/>
      <c r="S11" s="236"/>
    </row>
    <row r="12" spans="1:21" ht="15" customHeight="1" x14ac:dyDescent="0.25">
      <c r="A12" s="364"/>
      <c r="B12" s="310">
        <v>2023</v>
      </c>
      <c r="C12" s="43">
        <v>19.072252860330028</v>
      </c>
      <c r="D12" s="39">
        <v>13.551872543755689</v>
      </c>
      <c r="E12" s="39">
        <v>21.063988300194769</v>
      </c>
      <c r="F12" s="38">
        <v>12.275070477365576</v>
      </c>
      <c r="H12" s="266"/>
      <c r="I12" s="108"/>
      <c r="J12" s="233"/>
      <c r="K12" s="233"/>
      <c r="L12" s="233"/>
      <c r="M12" s="233"/>
      <c r="N12" s="233"/>
      <c r="O12" s="234"/>
      <c r="P12" s="236"/>
      <c r="Q12" s="236"/>
      <c r="R12" s="236"/>
      <c r="S12" s="236"/>
    </row>
    <row r="13" spans="1:21" ht="15" customHeight="1" x14ac:dyDescent="0.25">
      <c r="A13" s="305"/>
      <c r="B13" s="310" t="s">
        <v>182</v>
      </c>
      <c r="C13" s="43">
        <v>18.647076970234163</v>
      </c>
      <c r="D13" s="39">
        <v>12.528234366262774</v>
      </c>
      <c r="E13" s="39">
        <v>20.25546534491145</v>
      </c>
      <c r="F13" s="38">
        <v>12.17502280265124</v>
      </c>
      <c r="H13" s="266"/>
      <c r="I13" s="108"/>
      <c r="J13" s="233"/>
      <c r="K13" s="233"/>
      <c r="L13" s="233"/>
      <c r="M13" s="233"/>
      <c r="N13" s="233"/>
      <c r="O13" s="234"/>
      <c r="P13" s="236"/>
      <c r="Q13" s="236"/>
      <c r="R13" s="236"/>
      <c r="S13" s="236"/>
    </row>
    <row r="14" spans="1:21" x14ac:dyDescent="0.25">
      <c r="A14" s="361" t="s">
        <v>183</v>
      </c>
      <c r="B14" s="422"/>
      <c r="C14" s="38">
        <v>19.172504008015004</v>
      </c>
      <c r="D14" s="39">
        <v>13.426725897109645</v>
      </c>
      <c r="E14" s="39">
        <v>20.955091122860548</v>
      </c>
      <c r="F14" s="38">
        <v>11.977989259486446</v>
      </c>
      <c r="H14" s="266"/>
      <c r="I14" s="108"/>
      <c r="J14" s="233"/>
      <c r="K14" s="233"/>
      <c r="L14" s="233"/>
      <c r="M14" s="233"/>
      <c r="N14" s="233"/>
      <c r="O14" s="234"/>
      <c r="P14" s="236"/>
      <c r="Q14" s="236"/>
      <c r="R14" s="236"/>
      <c r="S14" s="236"/>
    </row>
    <row r="15" spans="1:21" ht="15" customHeight="1" x14ac:dyDescent="0.25">
      <c r="A15" s="360"/>
      <c r="B15" s="156">
        <v>2025</v>
      </c>
      <c r="C15" s="62">
        <v>19.200156331332682</v>
      </c>
      <c r="D15" s="44">
        <v>13.536524038637069</v>
      </c>
      <c r="E15" s="44">
        <v>20.841930991632609</v>
      </c>
      <c r="F15" s="63">
        <v>12.39241558320845</v>
      </c>
      <c r="H15" s="266"/>
      <c r="I15" s="108"/>
      <c r="J15" s="233"/>
      <c r="K15" s="233"/>
      <c r="L15" s="233"/>
      <c r="M15" s="233"/>
      <c r="N15" s="233"/>
      <c r="O15" s="234"/>
      <c r="P15" s="235"/>
      <c r="Q15" s="235"/>
      <c r="R15" s="235"/>
      <c r="S15" s="235"/>
    </row>
    <row r="16" spans="1:21" ht="15" customHeight="1" x14ac:dyDescent="0.25">
      <c r="A16" s="360"/>
      <c r="B16" s="156">
        <v>2026</v>
      </c>
      <c r="C16" s="43">
        <v>19.339259644698576</v>
      </c>
      <c r="D16" s="39">
        <v>13.702370801419711</v>
      </c>
      <c r="E16" s="39">
        <v>20.94589994610163</v>
      </c>
      <c r="F16" s="38">
        <v>12.504814708244746</v>
      </c>
      <c r="H16" s="266"/>
      <c r="I16" s="269"/>
      <c r="J16" s="233"/>
      <c r="K16" s="233"/>
      <c r="L16" s="233"/>
      <c r="M16" s="233"/>
      <c r="N16" s="233"/>
      <c r="O16" s="234"/>
      <c r="P16" s="236"/>
      <c r="Q16" s="236"/>
      <c r="R16" s="236"/>
      <c r="S16" s="236"/>
    </row>
    <row r="17" spans="1:19" ht="14.25" customHeight="1" x14ac:dyDescent="0.25">
      <c r="A17" s="360"/>
      <c r="B17" s="156">
        <v>2027</v>
      </c>
      <c r="C17" s="43">
        <v>19.473595083481932</v>
      </c>
      <c r="D17" s="39">
        <v>13.828157352184792</v>
      </c>
      <c r="E17" s="39">
        <v>21.053952272491873</v>
      </c>
      <c r="F17" s="38">
        <v>12.562978849525772</v>
      </c>
      <c r="H17" s="261"/>
      <c r="I17" s="261"/>
      <c r="J17" s="233"/>
      <c r="K17" s="233"/>
      <c r="L17" s="233"/>
      <c r="M17" s="233"/>
      <c r="N17" s="233"/>
      <c r="O17" s="235"/>
      <c r="P17" s="235"/>
      <c r="Q17" s="235"/>
      <c r="R17" s="235"/>
      <c r="S17" s="235"/>
    </row>
    <row r="18" spans="1:19" x14ac:dyDescent="0.25">
      <c r="A18" s="360"/>
      <c r="B18" s="156">
        <v>2028</v>
      </c>
      <c r="C18" s="43">
        <v>19.579623264076425</v>
      </c>
      <c r="D18" s="39">
        <v>13.924941797593767</v>
      </c>
      <c r="E18" s="39">
        <v>21.147328342274069</v>
      </c>
      <c r="F18" s="38">
        <v>12.579802831364347</v>
      </c>
      <c r="H18" s="270"/>
      <c r="I18" s="108"/>
      <c r="J18" s="233"/>
      <c r="K18" s="233"/>
      <c r="L18" s="233"/>
      <c r="M18" s="233"/>
      <c r="N18" s="233"/>
      <c r="O18" s="234"/>
      <c r="P18" s="236"/>
      <c r="Q18" s="236"/>
      <c r="R18" s="236"/>
      <c r="S18" s="236"/>
    </row>
    <row r="19" spans="1:19" s="40" customFormat="1" ht="15" customHeight="1" x14ac:dyDescent="0.25">
      <c r="A19" s="360"/>
      <c r="B19" s="156">
        <v>2029</v>
      </c>
      <c r="C19" s="43">
        <v>19.669254222774263</v>
      </c>
      <c r="D19" s="39">
        <v>14.007959103012105</v>
      </c>
      <c r="E19" s="39">
        <v>21.233098216390204</v>
      </c>
      <c r="F19" s="38">
        <v>12.574933817898366</v>
      </c>
      <c r="H19" s="270"/>
      <c r="I19" s="108"/>
      <c r="J19" s="233"/>
      <c r="K19" s="233"/>
      <c r="L19" s="233"/>
      <c r="M19" s="233"/>
      <c r="N19" s="233"/>
      <c r="O19" s="234"/>
      <c r="P19" s="236"/>
      <c r="Q19" s="236"/>
      <c r="R19" s="236"/>
      <c r="S19" s="236"/>
    </row>
    <row r="20" spans="1:19" s="40" customFormat="1" x14ac:dyDescent="0.25">
      <c r="A20" s="360"/>
      <c r="B20" s="156">
        <v>2030</v>
      </c>
      <c r="C20" s="43">
        <v>19.742315362726913</v>
      </c>
      <c r="D20" s="39">
        <v>14.074970606053977</v>
      </c>
      <c r="E20" s="39">
        <v>21.312148702261066</v>
      </c>
      <c r="F20" s="38">
        <v>12.552868271775019</v>
      </c>
      <c r="H20" s="270"/>
      <c r="I20" s="108"/>
      <c r="J20" s="233"/>
      <c r="K20" s="233"/>
      <c r="L20" s="233"/>
      <c r="M20" s="233"/>
      <c r="N20" s="233"/>
      <c r="O20" s="234"/>
      <c r="P20" s="236"/>
      <c r="Q20" s="236"/>
      <c r="R20" s="236"/>
      <c r="S20" s="236"/>
    </row>
    <row r="21" spans="1:19" s="40" customFormat="1" ht="15" customHeight="1" x14ac:dyDescent="0.25">
      <c r="A21" s="358" t="s">
        <v>184</v>
      </c>
      <c r="B21" s="359"/>
      <c r="C21" s="43">
        <v>19.500700651515132</v>
      </c>
      <c r="D21" s="39">
        <v>13.845820616483572</v>
      </c>
      <c r="E21" s="39">
        <v>21.089059745191907</v>
      </c>
      <c r="F21" s="38">
        <v>12.527969010336117</v>
      </c>
      <c r="H21" s="270"/>
      <c r="I21" s="108"/>
      <c r="J21" s="233"/>
      <c r="K21" s="233"/>
      <c r="L21" s="233"/>
      <c r="M21" s="233"/>
      <c r="N21" s="233"/>
      <c r="O21" s="234"/>
      <c r="P21" s="236"/>
      <c r="Q21" s="236"/>
      <c r="R21" s="236"/>
      <c r="S21" s="236"/>
    </row>
    <row r="22" spans="1:19" s="40" customFormat="1" x14ac:dyDescent="0.25">
      <c r="A22" s="360"/>
      <c r="B22" s="156">
        <v>2025</v>
      </c>
      <c r="C22" s="62">
        <v>19.114939141797858</v>
      </c>
      <c r="D22" s="44">
        <v>13.402771302036642</v>
      </c>
      <c r="E22" s="44">
        <v>20.731321070001613</v>
      </c>
      <c r="F22" s="63">
        <v>12.379049174627125</v>
      </c>
      <c r="H22" s="270"/>
      <c r="I22" s="108"/>
      <c r="J22" s="233"/>
      <c r="K22" s="233"/>
      <c r="L22" s="233"/>
      <c r="M22" s="233"/>
      <c r="N22" s="233"/>
      <c r="O22" s="234"/>
      <c r="P22" s="236"/>
      <c r="Q22" s="236"/>
      <c r="R22" s="236"/>
      <c r="S22" s="236"/>
    </row>
    <row r="23" spans="1:19" s="40" customFormat="1" x14ac:dyDescent="0.25">
      <c r="A23" s="360"/>
      <c r="B23" s="156">
        <v>2026</v>
      </c>
      <c r="C23" s="43">
        <v>19.254042455163724</v>
      </c>
      <c r="D23" s="39">
        <v>13.568618064819294</v>
      </c>
      <c r="E23" s="39">
        <v>20.835290024470591</v>
      </c>
      <c r="F23" s="38">
        <v>12.491448299663436</v>
      </c>
      <c r="H23" s="270"/>
      <c r="I23" s="108"/>
      <c r="J23" s="233"/>
      <c r="K23" s="233"/>
      <c r="L23" s="233"/>
      <c r="M23" s="233"/>
      <c r="N23" s="233"/>
      <c r="O23" s="234"/>
      <c r="P23" s="236"/>
      <c r="Q23" s="236"/>
      <c r="R23" s="236"/>
      <c r="S23" s="236"/>
    </row>
    <row r="24" spans="1:19" s="40" customFormat="1" ht="15" customHeight="1" x14ac:dyDescent="0.25">
      <c r="A24" s="360"/>
      <c r="B24" s="156">
        <v>2027</v>
      </c>
      <c r="C24" s="43">
        <v>19.388377893947073</v>
      </c>
      <c r="D24" s="39">
        <v>13.694404615584368</v>
      </c>
      <c r="E24" s="39">
        <v>20.943342350860895</v>
      </c>
      <c r="F24" s="38">
        <v>12.549612440944468</v>
      </c>
      <c r="H24" s="270"/>
      <c r="I24" s="108"/>
      <c r="J24" s="233"/>
      <c r="K24" s="233"/>
      <c r="L24" s="233"/>
      <c r="M24" s="233"/>
      <c r="N24" s="233"/>
      <c r="O24" s="234"/>
      <c r="P24" s="236"/>
      <c r="Q24" s="236"/>
      <c r="R24" s="236"/>
      <c r="S24" s="236"/>
    </row>
    <row r="25" spans="1:19" s="40" customFormat="1" x14ac:dyDescent="0.25">
      <c r="A25" s="360"/>
      <c r="B25" s="156">
        <v>2028</v>
      </c>
      <c r="C25" s="43">
        <v>19.49440607454158</v>
      </c>
      <c r="D25" s="39">
        <v>13.791189060993329</v>
      </c>
      <c r="E25" s="39">
        <v>21.036718420643044</v>
      </c>
      <c r="F25" s="38">
        <v>12.566436422783035</v>
      </c>
      <c r="H25" s="270"/>
      <c r="I25" s="108"/>
      <c r="J25" s="233"/>
      <c r="K25" s="233"/>
      <c r="L25" s="233"/>
      <c r="M25" s="233"/>
      <c r="N25" s="233"/>
      <c r="O25" s="234"/>
      <c r="P25" s="236"/>
      <c r="Q25" s="236"/>
      <c r="R25" s="236"/>
      <c r="S25" s="236"/>
    </row>
    <row r="26" spans="1:19" s="40" customFormat="1" ht="15" customHeight="1" x14ac:dyDescent="0.25">
      <c r="A26" s="360"/>
      <c r="B26" s="156">
        <v>2029</v>
      </c>
      <c r="C26" s="43">
        <v>19.584037033239508</v>
      </c>
      <c r="D26" s="39">
        <v>13.874206366411684</v>
      </c>
      <c r="E26" s="39">
        <v>21.122488294759211</v>
      </c>
      <c r="F26" s="38">
        <v>12.561567409317057</v>
      </c>
      <c r="H26" s="261"/>
      <c r="I26" s="261"/>
      <c r="J26" s="233"/>
      <c r="K26" s="233"/>
      <c r="L26" s="233"/>
      <c r="M26" s="233"/>
      <c r="N26" s="233"/>
      <c r="O26" s="237"/>
      <c r="P26" s="237"/>
      <c r="Q26" s="237"/>
      <c r="R26" s="237"/>
      <c r="S26" s="237"/>
    </row>
    <row r="27" spans="1:19" s="40" customFormat="1" x14ac:dyDescent="0.25">
      <c r="A27" s="360"/>
      <c r="B27" s="156">
        <v>2030</v>
      </c>
      <c r="C27" s="43">
        <v>19.657098173192068</v>
      </c>
      <c r="D27" s="39">
        <v>13.941217869453562</v>
      </c>
      <c r="E27" s="39">
        <v>21.20153878063001</v>
      </c>
      <c r="F27" s="38">
        <v>12.539501863193738</v>
      </c>
      <c r="H27" s="270"/>
      <c r="I27" s="108"/>
      <c r="J27" s="233"/>
      <c r="K27" s="233"/>
      <c r="L27" s="233"/>
      <c r="M27" s="233"/>
      <c r="N27" s="233"/>
      <c r="O27" s="237"/>
      <c r="P27" s="237"/>
      <c r="Q27" s="237"/>
      <c r="R27" s="237"/>
      <c r="S27" s="237"/>
    </row>
    <row r="28" spans="1:19" s="40" customFormat="1" x14ac:dyDescent="0.25">
      <c r="A28" s="358" t="s">
        <v>184</v>
      </c>
      <c r="B28" s="359"/>
      <c r="C28" s="43">
        <v>19.415483461980301</v>
      </c>
      <c r="D28" s="39">
        <v>13.712067879883149</v>
      </c>
      <c r="E28" s="39">
        <v>20.978449823560894</v>
      </c>
      <c r="F28" s="38">
        <v>12.51460260175481</v>
      </c>
      <c r="H28" s="270"/>
      <c r="I28" s="108"/>
      <c r="J28" s="233"/>
      <c r="K28" s="233"/>
      <c r="L28" s="233"/>
      <c r="M28" s="233"/>
      <c r="N28" s="233"/>
      <c r="O28" s="237"/>
      <c r="P28" s="237"/>
      <c r="Q28" s="237"/>
      <c r="R28" s="237"/>
      <c r="S28" s="237"/>
    </row>
    <row r="29" spans="1:19" x14ac:dyDescent="0.25">
      <c r="A29" s="57"/>
      <c r="B29" s="57"/>
      <c r="C29" s="43"/>
      <c r="D29" s="39"/>
      <c r="E29" s="39"/>
      <c r="F29" s="38"/>
      <c r="H29" s="270"/>
      <c r="I29" s="108"/>
      <c r="J29" s="233"/>
      <c r="K29" s="233"/>
      <c r="L29" s="233"/>
      <c r="M29" s="233"/>
      <c r="N29" s="233"/>
      <c r="O29" s="235"/>
      <c r="P29" s="235"/>
      <c r="Q29" s="235"/>
      <c r="R29" s="235"/>
      <c r="S29" s="235"/>
    </row>
    <row r="30" spans="1:19" s="41" customFormat="1" ht="15" customHeight="1" x14ac:dyDescent="0.25">
      <c r="A30" s="42" t="s">
        <v>6</v>
      </c>
      <c r="C30" s="43"/>
      <c r="D30" s="39"/>
      <c r="E30" s="39"/>
      <c r="F30" s="38"/>
      <c r="H30" s="270"/>
      <c r="I30" s="108"/>
      <c r="J30" s="233"/>
      <c r="K30" s="233"/>
      <c r="L30" s="233"/>
      <c r="M30" s="233"/>
      <c r="N30" s="233"/>
      <c r="O30" s="238"/>
      <c r="P30" s="238"/>
      <c r="Q30" s="238"/>
      <c r="R30" s="238"/>
      <c r="S30" s="238"/>
    </row>
    <row r="31" spans="1:19" customFormat="1" ht="15" customHeight="1" x14ac:dyDescent="0.25">
      <c r="A31" s="363" t="s">
        <v>23</v>
      </c>
      <c r="B31" s="126">
        <v>2014</v>
      </c>
      <c r="C31" s="62">
        <v>13.283415471160048</v>
      </c>
      <c r="D31" s="44">
        <v>12.005726907947643</v>
      </c>
      <c r="E31" s="44">
        <v>12.391978544704052</v>
      </c>
      <c r="F31" s="63">
        <v>16.201435790409384</v>
      </c>
      <c r="H31" s="270"/>
      <c r="I31" s="108"/>
      <c r="J31" s="233"/>
      <c r="K31" s="233"/>
      <c r="L31" s="233"/>
      <c r="M31" s="233"/>
      <c r="N31" s="233"/>
      <c r="O31" s="239"/>
      <c r="P31" s="239"/>
      <c r="Q31" s="239"/>
      <c r="R31" s="239"/>
      <c r="S31" s="239"/>
    </row>
    <row r="32" spans="1:19" customFormat="1" ht="15" customHeight="1" x14ac:dyDescent="0.25">
      <c r="A32" s="364"/>
      <c r="B32" s="314">
        <v>2015</v>
      </c>
      <c r="C32" s="43">
        <v>13.900930060670937</v>
      </c>
      <c r="D32" s="39">
        <v>12.52926708881586</v>
      </c>
      <c r="E32" s="39">
        <v>13.006970139221114</v>
      </c>
      <c r="F32" s="38">
        <v>16.950568621678496</v>
      </c>
      <c r="H32" s="270"/>
      <c r="I32" s="108"/>
      <c r="J32" s="233"/>
      <c r="K32" s="233"/>
      <c r="L32" s="233"/>
      <c r="M32" s="233"/>
      <c r="N32" s="233"/>
      <c r="O32" s="239"/>
      <c r="P32" s="239"/>
      <c r="Q32" s="239"/>
      <c r="R32" s="239"/>
      <c r="S32" s="239"/>
    </row>
    <row r="33" spans="1:23" customFormat="1" ht="15" customHeight="1" x14ac:dyDescent="0.25">
      <c r="A33" s="364"/>
      <c r="B33" s="314">
        <v>2016</v>
      </c>
      <c r="C33" s="43">
        <v>14.743710293287982</v>
      </c>
      <c r="D33" s="39">
        <v>13.606062584644288</v>
      </c>
      <c r="E33" s="39">
        <v>13.719200565089126</v>
      </c>
      <c r="F33" s="38">
        <v>17.897759954741638</v>
      </c>
      <c r="H33" s="270"/>
      <c r="I33" s="108"/>
      <c r="J33" s="233"/>
      <c r="K33" s="233"/>
      <c r="L33" s="233"/>
      <c r="M33" s="233"/>
      <c r="N33" s="233"/>
      <c r="O33" s="239"/>
      <c r="P33" s="239"/>
      <c r="Q33" s="239"/>
      <c r="R33" s="239"/>
      <c r="S33" s="239"/>
    </row>
    <row r="34" spans="1:23" customFormat="1" ht="15" customHeight="1" x14ac:dyDescent="0.25">
      <c r="A34" s="364"/>
      <c r="B34" s="314">
        <v>2017</v>
      </c>
      <c r="C34" s="43">
        <v>15.628870381279873</v>
      </c>
      <c r="D34" s="39">
        <v>14.769399131643441</v>
      </c>
      <c r="E34" s="39">
        <v>14.441284313327966</v>
      </c>
      <c r="F34" s="38">
        <v>18.909782803997974</v>
      </c>
      <c r="H34" s="261"/>
      <c r="I34" s="261"/>
      <c r="J34" s="233"/>
      <c r="K34" s="233"/>
      <c r="L34" s="233"/>
      <c r="M34" s="233"/>
      <c r="N34" s="233"/>
      <c r="O34" s="239"/>
      <c r="P34" s="239"/>
      <c r="Q34" s="239"/>
      <c r="R34" s="239"/>
      <c r="S34" s="239"/>
    </row>
    <row r="35" spans="1:23" customFormat="1" x14ac:dyDescent="0.25">
      <c r="A35" s="364"/>
      <c r="B35" s="314">
        <v>2018</v>
      </c>
      <c r="C35" s="43">
        <v>16.406371544010387</v>
      </c>
      <c r="D35" s="39">
        <v>15.840906667605244</v>
      </c>
      <c r="E35" s="39">
        <v>14.999696262438336</v>
      </c>
      <c r="F35" s="38">
        <v>19.751054418269725</v>
      </c>
      <c r="H35" s="58"/>
      <c r="I35" s="58"/>
      <c r="K35" s="20"/>
      <c r="L35" s="61"/>
      <c r="M35" s="60"/>
      <c r="N35" s="60"/>
    </row>
    <row r="36" spans="1:23" customFormat="1" ht="15" customHeight="1" x14ac:dyDescent="0.25">
      <c r="A36" s="364"/>
      <c r="B36" s="314">
        <v>2019</v>
      </c>
      <c r="C36" s="43">
        <v>17.389990919999054</v>
      </c>
      <c r="D36" s="39">
        <v>17.205830001713256</v>
      </c>
      <c r="E36" s="39">
        <v>15.886393063922998</v>
      </c>
      <c r="F36" s="38">
        <v>20.601849124722325</v>
      </c>
      <c r="J36" s="3"/>
      <c r="K36" s="20"/>
      <c r="L36" s="37"/>
      <c r="M36" s="22"/>
      <c r="N36" s="22"/>
    </row>
    <row r="37" spans="1:23" customFormat="1" ht="15" customHeight="1" x14ac:dyDescent="0.25">
      <c r="A37" s="364"/>
      <c r="B37" s="314">
        <v>2020</v>
      </c>
      <c r="C37" s="43">
        <v>18.265667962701357</v>
      </c>
      <c r="D37" s="39">
        <v>18.391375872075709</v>
      </c>
      <c r="E37" s="39">
        <v>16.653179848925532</v>
      </c>
      <c r="F37" s="38">
        <v>21.326077165981573</v>
      </c>
      <c r="H37" s="399" t="s">
        <v>141</v>
      </c>
      <c r="I37" s="400"/>
      <c r="J37" s="401" t="s">
        <v>33</v>
      </c>
      <c r="K37" s="402"/>
      <c r="L37" s="410" t="s">
        <v>51</v>
      </c>
      <c r="M37" s="411"/>
      <c r="N37" s="409" t="s">
        <v>141</v>
      </c>
      <c r="O37" s="399"/>
      <c r="P37" s="401" t="s">
        <v>33</v>
      </c>
      <c r="Q37" s="402"/>
      <c r="R37" s="410" t="s">
        <v>51</v>
      </c>
      <c r="S37" s="411"/>
    </row>
    <row r="38" spans="1:23" customFormat="1" ht="15" customHeight="1" x14ac:dyDescent="0.25">
      <c r="A38" s="364"/>
      <c r="B38" s="310">
        <v>2021</v>
      </c>
      <c r="C38" s="43">
        <v>18.818365650732176</v>
      </c>
      <c r="D38" s="39">
        <v>19.096551717110163</v>
      </c>
      <c r="E38" s="39">
        <v>17.422305185753121</v>
      </c>
      <c r="F38" s="38">
        <v>21.586764023302848</v>
      </c>
      <c r="H38" s="399"/>
      <c r="I38" s="400"/>
      <c r="J38" s="403"/>
      <c r="K38" s="404"/>
      <c r="L38" s="412"/>
      <c r="M38" s="413"/>
      <c r="N38" s="409"/>
      <c r="O38" s="399"/>
      <c r="P38" s="403"/>
      <c r="Q38" s="404"/>
      <c r="R38" s="412"/>
      <c r="S38" s="413"/>
    </row>
    <row r="39" spans="1:23" customFormat="1" x14ac:dyDescent="0.25">
      <c r="A39" s="364"/>
      <c r="B39" s="310">
        <v>2022</v>
      </c>
      <c r="C39" s="43">
        <v>19.330976117638851</v>
      </c>
      <c r="D39" s="39">
        <v>19.764389223133719</v>
      </c>
      <c r="E39" s="39">
        <v>18.120773684869391</v>
      </c>
      <c r="F39" s="38">
        <v>21.721121878690536</v>
      </c>
      <c r="H39" s="37"/>
      <c r="I39" s="37"/>
      <c r="J39" s="405"/>
      <c r="K39" s="406"/>
      <c r="L39" s="414"/>
      <c r="M39" s="415"/>
      <c r="N39" s="22"/>
      <c r="O39" s="37"/>
      <c r="P39" s="405"/>
      <c r="Q39" s="406"/>
      <c r="R39" s="414"/>
      <c r="S39" s="415"/>
    </row>
    <row r="40" spans="1:23" customFormat="1" ht="15" customHeight="1" x14ac:dyDescent="0.25">
      <c r="A40" s="364"/>
      <c r="B40" s="310">
        <v>2023</v>
      </c>
      <c r="C40" s="43">
        <v>19.862254398399745</v>
      </c>
      <c r="D40" s="39">
        <v>20.392465009016821</v>
      </c>
      <c r="E40" s="39">
        <v>18.86290376606846</v>
      </c>
      <c r="F40" s="38">
        <v>21.724624703448846</v>
      </c>
      <c r="H40" s="37"/>
      <c r="I40" s="37"/>
      <c r="J40" s="68"/>
      <c r="K40" s="32" t="s">
        <v>34</v>
      </c>
      <c r="L40" s="67"/>
      <c r="M40" s="64" t="s">
        <v>34</v>
      </c>
      <c r="N40" s="22"/>
      <c r="O40" s="37"/>
      <c r="P40" s="67"/>
      <c r="Q40" s="64" t="s">
        <v>34</v>
      </c>
      <c r="R40" s="67"/>
      <c r="S40" s="64" t="s">
        <v>34</v>
      </c>
    </row>
    <row r="41" spans="1:23" customFormat="1" x14ac:dyDescent="0.25">
      <c r="A41" s="305"/>
      <c r="B41" s="310" t="s">
        <v>182</v>
      </c>
      <c r="C41" s="43">
        <v>19.974013230285042</v>
      </c>
      <c r="D41" s="39">
        <v>20.934011380613313</v>
      </c>
      <c r="E41" s="39">
        <v>19.19935316162006</v>
      </c>
      <c r="F41" s="38">
        <v>21.210055969004916</v>
      </c>
      <c r="H41" s="37"/>
      <c r="I41" s="37"/>
      <c r="J41" s="407">
        <f>VLOOKUP('Tool NACE-sectoren'!$A$2,'data NACE'!$AU$3:$AV$70,2)</f>
        <v>10</v>
      </c>
      <c r="K41" s="408" t="str">
        <f>'Tool NACE-sectoren'!C69</f>
        <v>Totaal</v>
      </c>
      <c r="L41" s="407">
        <f>J41</f>
        <v>10</v>
      </c>
      <c r="M41" s="408" t="str">
        <f>K41</f>
        <v>Totaal</v>
      </c>
      <c r="N41" s="22"/>
      <c r="O41" s="37"/>
      <c r="P41" s="416">
        <f>J41</f>
        <v>10</v>
      </c>
      <c r="Q41" s="418" t="str">
        <f>K41</f>
        <v>Totaal</v>
      </c>
      <c r="R41" s="420">
        <f>L41</f>
        <v>10</v>
      </c>
      <c r="S41" s="418" t="str">
        <f>M41</f>
        <v>Totaal</v>
      </c>
      <c r="W41" s="37"/>
    </row>
    <row r="42" spans="1:23" customFormat="1" ht="15" customHeight="1" x14ac:dyDescent="0.25">
      <c r="A42" s="361" t="s">
        <v>183</v>
      </c>
      <c r="B42" s="422"/>
      <c r="C42" s="43">
        <v>17.05496054819686</v>
      </c>
      <c r="D42" s="39">
        <v>16.775998689483586</v>
      </c>
      <c r="E42" s="39">
        <v>15.882185321449102</v>
      </c>
      <c r="F42" s="38">
        <v>19.807372223113479</v>
      </c>
      <c r="H42" s="37"/>
      <c r="I42" s="37"/>
      <c r="J42" s="407"/>
      <c r="K42" s="408"/>
      <c r="L42" s="407"/>
      <c r="M42" s="408"/>
      <c r="N42" s="22"/>
      <c r="O42" s="37"/>
      <c r="P42" s="417"/>
      <c r="Q42" s="419"/>
      <c r="R42" s="420"/>
      <c r="S42" s="418"/>
    </row>
    <row r="43" spans="1:23" customFormat="1" ht="15" customHeight="1" x14ac:dyDescent="0.25">
      <c r="A43" s="360"/>
      <c r="B43" s="156">
        <v>2025</v>
      </c>
      <c r="C43" s="62">
        <v>20.18468207401294</v>
      </c>
      <c r="D43" s="44">
        <v>21.196708966763037</v>
      </c>
      <c r="E43" s="44">
        <v>19.610384225473176</v>
      </c>
      <c r="F43" s="63">
        <v>21.131641326761383</v>
      </c>
      <c r="H43" s="363" t="s">
        <v>23</v>
      </c>
      <c r="I43" s="252">
        <v>2014</v>
      </c>
      <c r="J43" s="45"/>
      <c r="K43" s="278"/>
      <c r="L43" s="280">
        <f>'Tool NACE-sectoren'!P100</f>
        <v>11.930219471018571</v>
      </c>
      <c r="M43" s="274" cm="1">
        <f t="array" ref="M43">SUMPRODUCT((Benchmarks!$C$2:$F$2='Tool NACE-sectoren'!$C$69)*(Benchmarks!$C31:$F31))</f>
        <v>13.283415471160048</v>
      </c>
      <c r="N43" s="22"/>
      <c r="O43" s="312">
        <v>2014</v>
      </c>
      <c r="P43" s="230"/>
      <c r="Q43" s="226"/>
      <c r="R43" s="227">
        <f t="shared" ref="R43" si="0">L43</f>
        <v>11.930219471018571</v>
      </c>
      <c r="S43" s="219">
        <f t="shared" ref="S43" si="1">M43</f>
        <v>13.283415471160048</v>
      </c>
    </row>
    <row r="44" spans="1:23" customFormat="1" x14ac:dyDescent="0.25">
      <c r="A44" s="360"/>
      <c r="B44" s="156">
        <v>2026</v>
      </c>
      <c r="C44" s="43">
        <v>20.077071467593001</v>
      </c>
      <c r="D44" s="39">
        <v>21.109370266209503</v>
      </c>
      <c r="E44" s="39">
        <v>19.730210999267754</v>
      </c>
      <c r="F44" s="38">
        <v>20.668938379268294</v>
      </c>
      <c r="H44" s="364"/>
      <c r="I44" s="253">
        <v>2015</v>
      </c>
      <c r="J44" s="23">
        <f>'Tool NACE-sectoren'!M101</f>
        <v>16.096445500876637</v>
      </c>
      <c r="K44" s="18" cm="1">
        <f t="array" ref="K44">SUMPRODUCT((Benchmarks!$C$2:$F$2='Tool NACE-sectoren'!$C$69)*(Benchmarks!$C4:$F4))</f>
        <v>19.225578182069796</v>
      </c>
      <c r="L44" s="281">
        <f>'Tool NACE-sectoren'!P101</f>
        <v>12.548749297103157</v>
      </c>
      <c r="M44" s="17" cm="1">
        <f t="array" ref="M44">SUMPRODUCT((Benchmarks!$C$2:$F$2='Tool NACE-sectoren'!$C$69)*(Benchmarks!$C32:$F32))</f>
        <v>13.900930060670937</v>
      </c>
      <c r="N44" s="22"/>
      <c r="O44" s="240">
        <v>2015</v>
      </c>
      <c r="P44" s="228">
        <f>J44</f>
        <v>16.096445500876637</v>
      </c>
      <c r="Q44" s="38">
        <f>K44</f>
        <v>19.225578182069796</v>
      </c>
      <c r="R44" s="228">
        <f t="shared" ref="R44:R50" si="2">L44</f>
        <v>12.548749297103157</v>
      </c>
      <c r="S44" s="220">
        <f t="shared" ref="S44:S50" si="3">M44</f>
        <v>13.900930060670937</v>
      </c>
    </row>
    <row r="45" spans="1:23" customFormat="1" x14ac:dyDescent="0.25">
      <c r="A45" s="360"/>
      <c r="B45" s="156">
        <v>2027</v>
      </c>
      <c r="C45" s="43">
        <v>19.85678154618077</v>
      </c>
      <c r="D45" s="39">
        <v>20.89414335831065</v>
      </c>
      <c r="E45" s="39">
        <v>19.731109667086518</v>
      </c>
      <c r="F45" s="38">
        <v>20.109877554277602</v>
      </c>
      <c r="H45" s="364"/>
      <c r="I45" s="253">
        <v>2016</v>
      </c>
      <c r="J45" s="23">
        <f>'Tool NACE-sectoren'!M102</f>
        <v>15.931299349654759</v>
      </c>
      <c r="K45" s="18" cm="1">
        <f t="array" ref="K45">SUMPRODUCT((Benchmarks!$C$2:$F$2='Tool NACE-sectoren'!$C$69)*(Benchmarks!$C5:$F5))</f>
        <v>19.353725960642432</v>
      </c>
      <c r="L45" s="281">
        <f>'Tool NACE-sectoren'!P102</f>
        <v>13.573939196289453</v>
      </c>
      <c r="M45" s="17" cm="1">
        <f t="array" ref="M45">SUMPRODUCT((Benchmarks!$C$2:$F$2='Tool NACE-sectoren'!$C$69)*(Benchmarks!$C33:$F33))</f>
        <v>14.743710293287982</v>
      </c>
      <c r="N45" s="22"/>
      <c r="O45" s="240">
        <v>2016</v>
      </c>
      <c r="P45" s="228">
        <f t="shared" ref="P45:P49" si="4">J45</f>
        <v>15.931299349654759</v>
      </c>
      <c r="Q45" s="38">
        <f t="shared" ref="Q45:Q49" si="5">K45</f>
        <v>19.353725960642432</v>
      </c>
      <c r="R45" s="228">
        <f t="shared" si="2"/>
        <v>13.573939196289453</v>
      </c>
      <c r="S45" s="220">
        <f t="shared" si="3"/>
        <v>14.743710293287982</v>
      </c>
    </row>
    <row r="46" spans="1:23" customFormat="1" x14ac:dyDescent="0.25">
      <c r="A46" s="360"/>
      <c r="B46" s="156">
        <v>2028</v>
      </c>
      <c r="C46" s="43">
        <v>19.582438086659106</v>
      </c>
      <c r="D46" s="39">
        <v>20.510599100764722</v>
      </c>
      <c r="E46" s="39">
        <v>19.679795116613281</v>
      </c>
      <c r="F46" s="38">
        <v>19.573090706315799</v>
      </c>
      <c r="H46" s="364"/>
      <c r="I46" s="253">
        <v>2017</v>
      </c>
      <c r="J46" s="23">
        <f>'Tool NACE-sectoren'!M103</f>
        <v>15.987250656446527</v>
      </c>
      <c r="K46" s="18" cm="1">
        <f t="array" ref="K46">SUMPRODUCT((Benchmarks!$C$2:$F$2='Tool NACE-sectoren'!$C$69)*(Benchmarks!$C6:$F6))</f>
        <v>19.476734262530115</v>
      </c>
      <c r="L46" s="281">
        <f>'Tool NACE-sectoren'!P103</f>
        <v>14.939933158702917</v>
      </c>
      <c r="M46" s="17" cm="1">
        <f t="array" ref="M46">SUMPRODUCT((Benchmarks!$C$2:$F$2='Tool NACE-sectoren'!$C$69)*(Benchmarks!$C34:$F34))</f>
        <v>15.628870381279873</v>
      </c>
      <c r="N46" s="22"/>
      <c r="O46" s="240">
        <v>2017</v>
      </c>
      <c r="P46" s="228">
        <f t="shared" si="4"/>
        <v>15.987250656446527</v>
      </c>
      <c r="Q46" s="38">
        <f t="shared" si="5"/>
        <v>19.476734262530115</v>
      </c>
      <c r="R46" s="228">
        <f t="shared" si="2"/>
        <v>14.939933158702917</v>
      </c>
      <c r="S46" s="220">
        <f t="shared" si="3"/>
        <v>15.628870381279873</v>
      </c>
    </row>
    <row r="47" spans="1:23" customFormat="1" x14ac:dyDescent="0.25">
      <c r="A47" s="360"/>
      <c r="B47" s="156">
        <v>2029</v>
      </c>
      <c r="C47" s="43">
        <v>19.214242689090931</v>
      </c>
      <c r="D47" s="39">
        <v>20.000077003958879</v>
      </c>
      <c r="E47" s="39">
        <v>19.445585232695151</v>
      </c>
      <c r="F47" s="38">
        <v>19.075039116638841</v>
      </c>
      <c r="H47" s="364"/>
      <c r="I47" s="253">
        <v>2018</v>
      </c>
      <c r="J47" s="23">
        <f>'Tool NACE-sectoren'!M104</f>
        <v>16.548845817048147</v>
      </c>
      <c r="K47" s="18" cm="1">
        <f t="array" ref="K47">SUMPRODUCT((Benchmarks!$C$2:$F$2='Tool NACE-sectoren'!$C$69)*(Benchmarks!$C7:$F7))</f>
        <v>19.344212330193468</v>
      </c>
      <c r="L47" s="281">
        <f>'Tool NACE-sectoren'!P104</f>
        <v>16.105427678317703</v>
      </c>
      <c r="M47" s="17" cm="1">
        <f t="array" ref="M47">SUMPRODUCT((Benchmarks!$C$2:$F$2='Tool NACE-sectoren'!$C$69)*(Benchmarks!$C35:$F35))</f>
        <v>16.406371544010387</v>
      </c>
      <c r="N47" s="22"/>
      <c r="O47" s="240">
        <v>2018</v>
      </c>
      <c r="P47" s="228">
        <f t="shared" si="4"/>
        <v>16.548845817048147</v>
      </c>
      <c r="Q47" s="38">
        <f t="shared" si="5"/>
        <v>19.344212330193468</v>
      </c>
      <c r="R47" s="228">
        <f t="shared" si="2"/>
        <v>16.105427678317703</v>
      </c>
      <c r="S47" s="220">
        <f t="shared" si="3"/>
        <v>16.406371544010387</v>
      </c>
    </row>
    <row r="48" spans="1:23" customFormat="1" x14ac:dyDescent="0.25">
      <c r="A48" s="360"/>
      <c r="B48" s="156">
        <v>2030</v>
      </c>
      <c r="C48" s="43">
        <v>19.19108836494576</v>
      </c>
      <c r="D48" s="39">
        <v>19.936303694751565</v>
      </c>
      <c r="E48" s="39">
        <v>19.474049419983498</v>
      </c>
      <c r="F48" s="38">
        <v>19.072027187883787</v>
      </c>
      <c r="H48" s="364"/>
      <c r="I48" s="253">
        <v>2019</v>
      </c>
      <c r="J48" s="23">
        <f>'Tool NACE-sectoren'!M105</f>
        <v>16.207355542710946</v>
      </c>
      <c r="K48" s="18" cm="1">
        <f t="array" ref="K48">SUMPRODUCT((Benchmarks!$C$2:$F$2='Tool NACE-sectoren'!$C$69)*(Benchmarks!$C8:$F8))</f>
        <v>19.331540302341612</v>
      </c>
      <c r="L48" s="281">
        <f>'Tool NACE-sectoren'!P105</f>
        <v>17.480787451310665</v>
      </c>
      <c r="M48" s="17" cm="1">
        <f t="array" ref="M48">SUMPRODUCT((Benchmarks!$C$2:$F$2='Tool NACE-sectoren'!$C$69)*(Benchmarks!$C36:$F36))</f>
        <v>17.389990919999054</v>
      </c>
      <c r="N48" s="22"/>
      <c r="O48" s="240">
        <v>2019</v>
      </c>
      <c r="P48" s="228">
        <f t="shared" si="4"/>
        <v>16.207355542710946</v>
      </c>
      <c r="Q48" s="38">
        <f t="shared" si="5"/>
        <v>19.331540302341612</v>
      </c>
      <c r="R48" s="228">
        <f t="shared" si="2"/>
        <v>17.480787451310665</v>
      </c>
      <c r="S48" s="220">
        <f t="shared" si="3"/>
        <v>17.389990919999054</v>
      </c>
    </row>
    <row r="49" spans="1:19" customFormat="1" ht="15" customHeight="1" x14ac:dyDescent="0.25">
      <c r="A49" s="358" t="s">
        <v>184</v>
      </c>
      <c r="B49" s="359"/>
      <c r="C49" s="43">
        <v>19.68438403808042</v>
      </c>
      <c r="D49" s="39">
        <v>20.607867065126396</v>
      </c>
      <c r="E49" s="39">
        <v>19.611855776853229</v>
      </c>
      <c r="F49" s="38">
        <v>19.938435711857618</v>
      </c>
      <c r="H49" s="364"/>
      <c r="I49" s="253">
        <v>2020</v>
      </c>
      <c r="J49" s="23">
        <f>'Tool NACE-sectoren'!M106</f>
        <v>16.606056357290225</v>
      </c>
      <c r="K49" s="18" cm="1">
        <f t="array" ref="K49">SUMPRODUCT((Benchmarks!$C$2:$F$2='Tool NACE-sectoren'!$C$69)*(Benchmarks!$C9:$F9))</f>
        <v>18.449957401344033</v>
      </c>
      <c r="L49" s="281">
        <f>'Tool NACE-sectoren'!P106</f>
        <v>18.557604716316323</v>
      </c>
      <c r="M49" s="17" cm="1">
        <f t="array" ref="M49">SUMPRODUCT((Benchmarks!$C$2:$F$2='Tool NACE-sectoren'!$C$69)*(Benchmarks!$C37:$F37))</f>
        <v>18.265667962701357</v>
      </c>
      <c r="N49" s="22"/>
      <c r="O49" s="240">
        <v>2020</v>
      </c>
      <c r="P49" s="228">
        <f t="shared" si="4"/>
        <v>16.606056357290225</v>
      </c>
      <c r="Q49" s="38">
        <f t="shared" si="5"/>
        <v>18.449957401344033</v>
      </c>
      <c r="R49" s="228">
        <f t="shared" si="2"/>
        <v>18.557604716316323</v>
      </c>
      <c r="S49" s="220">
        <f t="shared" si="3"/>
        <v>18.265667962701357</v>
      </c>
    </row>
    <row r="50" spans="1:19" customFormat="1" ht="15" customHeight="1" x14ac:dyDescent="0.25">
      <c r="A50" s="360"/>
      <c r="B50" s="156">
        <v>2025</v>
      </c>
      <c r="C50" s="62">
        <v>20.18468207401294</v>
      </c>
      <c r="D50" s="44">
        <v>21.19670896676304</v>
      </c>
      <c r="E50" s="44">
        <v>19.610384225473176</v>
      </c>
      <c r="F50" s="63">
        <v>21.13164132676139</v>
      </c>
      <c r="H50" s="364"/>
      <c r="I50" s="254">
        <v>2021</v>
      </c>
      <c r="J50" s="23">
        <f>'Tool NACE-sectoren'!M107</f>
        <v>16.176952140877905</v>
      </c>
      <c r="K50" s="18" cm="1">
        <f t="array" ref="K50">SUMPRODUCT((Benchmarks!$C$2:$F$2='Tool NACE-sectoren'!$C$69)*(Benchmarks!$C10:$F10))</f>
        <v>19.292153992591217</v>
      </c>
      <c r="L50" s="281">
        <f>'Tool NACE-sectoren'!P107</f>
        <v>19.25834069443501</v>
      </c>
      <c r="M50" s="17" cm="1">
        <f t="array" ref="M50">SUMPRODUCT((Benchmarks!$C$2:$F$2='Tool NACE-sectoren'!$C$69)*(Benchmarks!$C38:$F38))</f>
        <v>18.818365650732176</v>
      </c>
      <c r="N50" s="22"/>
      <c r="O50" s="240">
        <v>2021</v>
      </c>
      <c r="P50" s="228">
        <f>J50</f>
        <v>16.176952140877905</v>
      </c>
      <c r="Q50" s="38">
        <f>K50</f>
        <v>19.292153992591217</v>
      </c>
      <c r="R50" s="228">
        <f t="shared" si="2"/>
        <v>19.25834069443501</v>
      </c>
      <c r="S50" s="220">
        <f t="shared" si="3"/>
        <v>18.818365650732176</v>
      </c>
    </row>
    <row r="51" spans="1:19" customFormat="1" x14ac:dyDescent="0.25">
      <c r="A51" s="360"/>
      <c r="B51" s="156">
        <v>2026</v>
      </c>
      <c r="C51" s="43">
        <v>20.077071467593001</v>
      </c>
      <c r="D51" s="39">
        <v>21.10937026620951</v>
      </c>
      <c r="E51" s="39">
        <v>19.730210999267761</v>
      </c>
      <c r="F51" s="38">
        <v>20.668938379268294</v>
      </c>
      <c r="H51" s="364"/>
      <c r="I51" s="254">
        <v>2022</v>
      </c>
      <c r="J51" s="23">
        <f>'Tool NACE-sectoren'!M108</f>
        <v>16.982584211934306</v>
      </c>
      <c r="K51" s="18" cm="1">
        <f t="array" ref="K51">SUMPRODUCT((Benchmarks!$C$2:$F$2='Tool NACE-sectoren'!$C$69)*(Benchmarks!$C11:$F11))</f>
        <v>19.53180781787319</v>
      </c>
      <c r="L51" s="281">
        <f>'Tool NACE-sectoren'!P108</f>
        <v>19.948413551363238</v>
      </c>
      <c r="M51" s="17" cm="1">
        <f t="array" ref="M51">SUMPRODUCT((Benchmarks!$C$2:$F$2='Tool NACE-sectoren'!$C$69)*(Benchmarks!$C39:$F39))</f>
        <v>19.330976117638851</v>
      </c>
      <c r="N51" s="22"/>
      <c r="O51" s="240">
        <v>2022</v>
      </c>
      <c r="P51" s="228">
        <f t="shared" ref="P51" si="6">J51</f>
        <v>16.982584211934306</v>
      </c>
      <c r="Q51" s="38">
        <f t="shared" ref="Q51" si="7">K51</f>
        <v>19.53180781787319</v>
      </c>
      <c r="R51" s="228">
        <f t="shared" ref="R51" si="8">L51</f>
        <v>19.948413551363238</v>
      </c>
      <c r="S51" s="220">
        <f t="shared" ref="S51" si="9">M51</f>
        <v>19.330976117638851</v>
      </c>
    </row>
    <row r="52" spans="1:19" customFormat="1" ht="15" customHeight="1" x14ac:dyDescent="0.25">
      <c r="A52" s="360"/>
      <c r="B52" s="156">
        <v>2027</v>
      </c>
      <c r="C52" s="43">
        <v>19.85678154618078</v>
      </c>
      <c r="D52" s="39">
        <v>20.89414335831065</v>
      </c>
      <c r="E52" s="39">
        <v>19.731109667086518</v>
      </c>
      <c r="F52" s="38">
        <v>20.109877554277602</v>
      </c>
      <c r="H52" s="364"/>
      <c r="I52" s="254">
        <v>2023</v>
      </c>
      <c r="J52" s="311">
        <f>'Tool NACE-sectoren'!M109</f>
        <v>15.978148443358261</v>
      </c>
      <c r="K52" s="18" cm="1">
        <f t="array" ref="K52">SUMPRODUCT((Benchmarks!$C$2:$F$2='Tool NACE-sectoren'!$C$69)*(Benchmarks!$C12:$F12))</f>
        <v>19.072252860330028</v>
      </c>
      <c r="L52" s="281">
        <f>'Tool NACE-sectoren'!P109</f>
        <v>21.231998421779444</v>
      </c>
      <c r="M52" s="17" cm="1">
        <f t="array" ref="M52">SUMPRODUCT((Benchmarks!$C$2:$F$2='Tool NACE-sectoren'!$C$69)*(Benchmarks!$C40:$F40))</f>
        <v>19.862254398399745</v>
      </c>
      <c r="O52" s="240">
        <v>2023</v>
      </c>
      <c r="P52" s="228">
        <f t="shared" ref="P52:S53" si="10">J52</f>
        <v>15.978148443358261</v>
      </c>
      <c r="Q52" s="38">
        <f t="shared" si="10"/>
        <v>19.072252860330028</v>
      </c>
      <c r="R52" s="228">
        <f t="shared" si="10"/>
        <v>21.231998421779444</v>
      </c>
      <c r="S52" s="220">
        <f t="shared" si="10"/>
        <v>19.862254398399745</v>
      </c>
    </row>
    <row r="53" spans="1:19" customFormat="1" x14ac:dyDescent="0.25">
      <c r="A53" s="360"/>
      <c r="B53" s="156">
        <v>2028</v>
      </c>
      <c r="C53" s="43">
        <v>19.582438086659124</v>
      </c>
      <c r="D53" s="39">
        <v>20.510599100764722</v>
      </c>
      <c r="E53" s="39">
        <v>19.679795116613281</v>
      </c>
      <c r="F53" s="38">
        <v>19.573090706315796</v>
      </c>
      <c r="H53" s="305"/>
      <c r="I53" s="254" t="s">
        <v>182</v>
      </c>
      <c r="J53" s="311">
        <f>'Tool NACE-sectoren'!M110</f>
        <v>16.141978235450622</v>
      </c>
      <c r="K53" s="18" cm="1">
        <f t="array" ref="K53">SUMPRODUCT((Benchmarks!$C$2:$F$2='Tool NACE-sectoren'!$C$69)*(Benchmarks!$C13:$F13))</f>
        <v>18.647076970234163</v>
      </c>
      <c r="L53" s="281">
        <f>'Tool NACE-sectoren'!P110</f>
        <v>21.372822037129659</v>
      </c>
      <c r="M53" s="17" cm="1">
        <f t="array" ref="M53">SUMPRODUCT((Benchmarks!$C$2:$F$2='Tool NACE-sectoren'!$C$69)*(Benchmarks!$C41:$F41))</f>
        <v>19.974013230285042</v>
      </c>
      <c r="N53" s="37"/>
      <c r="O53" s="313" t="s">
        <v>182</v>
      </c>
      <c r="P53" s="228">
        <f t="shared" si="10"/>
        <v>16.141978235450622</v>
      </c>
      <c r="Q53" s="38">
        <f t="shared" si="10"/>
        <v>18.647076970234163</v>
      </c>
      <c r="R53" s="228">
        <f t="shared" si="10"/>
        <v>21.372822037129659</v>
      </c>
      <c r="S53" s="220">
        <f t="shared" si="10"/>
        <v>19.974013230285042</v>
      </c>
    </row>
    <row r="54" spans="1:19" customFormat="1" ht="15" customHeight="1" x14ac:dyDescent="0.25">
      <c r="A54" s="360"/>
      <c r="B54" s="156">
        <v>2029</v>
      </c>
      <c r="C54" s="43">
        <v>19.214242689090927</v>
      </c>
      <c r="D54" s="39">
        <v>20.000077003958875</v>
      </c>
      <c r="E54" s="39">
        <v>19.445585232695141</v>
      </c>
      <c r="F54" s="38">
        <v>19.075039116638834</v>
      </c>
      <c r="H54" s="361" t="s">
        <v>183</v>
      </c>
      <c r="I54" s="362"/>
      <c r="J54" s="276">
        <f>'Tool NACE-sectoren'!M111</f>
        <v>16.265691625564834</v>
      </c>
      <c r="K54" s="279" cm="1">
        <f t="array" ref="K54">SUMPRODUCT((Benchmarks!$C$2:$F$2='Tool NACE-sectoren'!$C$69)*(Benchmarks!$C14:$F14))</f>
        <v>19.172504008015004</v>
      </c>
      <c r="L54" s="273">
        <f>'Tool NACE-sectoren'!P111</f>
        <v>16.995294152160557</v>
      </c>
      <c r="M54" s="275" cm="1">
        <f t="array" ref="M54">SUMPRODUCT((Benchmarks!$C$2:$F$2='Tool NACE-sectoren'!$C$69)*(Benchmarks!$C42:$F42))</f>
        <v>17.05496054819686</v>
      </c>
      <c r="O54" s="231"/>
      <c r="P54" s="229"/>
      <c r="Q54" s="221"/>
      <c r="R54" s="229"/>
      <c r="S54" s="222"/>
    </row>
    <row r="55" spans="1:19" customFormat="1" ht="15" customHeight="1" x14ac:dyDescent="0.25">
      <c r="A55" s="360"/>
      <c r="B55" s="156">
        <v>2030</v>
      </c>
      <c r="C55" s="43">
        <v>19.191088364945756</v>
      </c>
      <c r="D55" s="39">
        <v>19.936303694751562</v>
      </c>
      <c r="E55" s="39">
        <v>19.474049419983494</v>
      </c>
      <c r="F55" s="38">
        <v>19.072027187883773</v>
      </c>
      <c r="H55" s="360"/>
      <c r="I55" s="156">
        <v>2025</v>
      </c>
      <c r="J55" s="24">
        <f>'Tool NACE-sectoren'!M112</f>
        <v>16.43889820135869</v>
      </c>
      <c r="K55" s="20" cm="1">
        <f t="array" ref="K55">SUMPRODUCT((Benchmarks!$C$2:$F$2='Tool NACE-sectoren'!$C$69)*(Benchmarks!$C15:$F15))</f>
        <v>19.200156331332682</v>
      </c>
      <c r="L55" s="283">
        <f>'Tool NACE-sectoren'!P112</f>
        <v>21.741857242988516</v>
      </c>
      <c r="M55" s="19" cm="1">
        <f t="array" ref="M55">SUMPRODUCT((Benchmarks!$C$2:$F$2='Tool NACE-sectoren'!$C$69)*(Benchmarks!$C43:$F43))</f>
        <v>20.18468207401294</v>
      </c>
      <c r="O55" s="231">
        <v>2025</v>
      </c>
      <c r="P55" s="229">
        <f>IF('Tool NACE-sectoren'!$C$72=Benchmarks!$U$6,Benchmarks!J55,Benchmarks!J62)</f>
        <v>16.43889820135869</v>
      </c>
      <c r="Q55" s="221">
        <f>IF('Tool NACE-sectoren'!$C$72=Benchmarks!$U$6,Benchmarks!K55,Benchmarks!K62)</f>
        <v>19.200156331332682</v>
      </c>
      <c r="R55" s="229">
        <f>IF('Tool NACE-sectoren'!$C$72=Benchmarks!$U$6,Benchmarks!L55,Benchmarks!L62)</f>
        <v>21.741857242988516</v>
      </c>
      <c r="S55" s="222">
        <f>IF('Tool NACE-sectoren'!$C$72=Benchmarks!$U$6,Benchmarks!M55,Benchmarks!M62)</f>
        <v>20.18468207401294</v>
      </c>
    </row>
    <row r="56" spans="1:19" customFormat="1" x14ac:dyDescent="0.25">
      <c r="A56" s="396" t="s">
        <v>184</v>
      </c>
      <c r="B56" s="397"/>
      <c r="C56" s="43">
        <v>19.68438403808042</v>
      </c>
      <c r="D56" s="39">
        <v>20.607867065126392</v>
      </c>
      <c r="E56" s="39">
        <v>19.611855776853229</v>
      </c>
      <c r="F56" s="38">
        <v>19.938435711857615</v>
      </c>
      <c r="H56" s="360"/>
      <c r="I56" s="156">
        <v>2026</v>
      </c>
      <c r="J56" s="24">
        <f>'Tool NACE-sectoren'!M113</f>
        <v>16.594113580970955</v>
      </c>
      <c r="K56" s="20" cm="1">
        <f t="array" ref="K56">SUMPRODUCT((Benchmarks!$C$2:$F$2='Tool NACE-sectoren'!$C$69)*(Benchmarks!$C16:$F16))</f>
        <v>19.339259644698576</v>
      </c>
      <c r="L56" s="283">
        <f>'Tool NACE-sectoren'!P113</f>
        <v>21.924595323586214</v>
      </c>
      <c r="M56" s="19" cm="1">
        <f t="array" ref="M56">SUMPRODUCT((Benchmarks!$C$2:$F$2='Tool NACE-sectoren'!$C$69)*(Benchmarks!$C44:$F44))</f>
        <v>20.077071467593001</v>
      </c>
      <c r="O56" s="231">
        <v>2026</v>
      </c>
      <c r="P56" s="229">
        <f>IF('Tool NACE-sectoren'!$C$72=Benchmarks!$U$6,Benchmarks!J56,Benchmarks!J63)</f>
        <v>16.594113580970955</v>
      </c>
      <c r="Q56" s="221">
        <f>IF('Tool NACE-sectoren'!$C$72=Benchmarks!$U$6,Benchmarks!K56,Benchmarks!K63)</f>
        <v>19.339259644698576</v>
      </c>
      <c r="R56" s="229">
        <f>IF('Tool NACE-sectoren'!$C$72=Benchmarks!$U$6,Benchmarks!L56,Benchmarks!L63)</f>
        <v>21.924595323586214</v>
      </c>
      <c r="S56" s="222">
        <f>IF('Tool NACE-sectoren'!$C$72=Benchmarks!$U$6,Benchmarks!M56,Benchmarks!M63)</f>
        <v>20.077071467593001</v>
      </c>
    </row>
    <row r="57" spans="1:19" customFormat="1" x14ac:dyDescent="0.25">
      <c r="A57" s="398"/>
      <c r="B57" s="398"/>
      <c r="C57" s="43"/>
      <c r="D57" s="39"/>
      <c r="E57" s="39"/>
      <c r="F57" s="38"/>
      <c r="H57" s="360"/>
      <c r="I57" s="156">
        <v>2027</v>
      </c>
      <c r="J57" s="24">
        <f>'Tool NACE-sectoren'!M114</f>
        <v>16.741328165440571</v>
      </c>
      <c r="K57" s="20" cm="1">
        <f t="array" ref="K57">SUMPRODUCT((Benchmarks!$C$2:$F$2='Tool NACE-sectoren'!$C$69)*(Benchmarks!$C17:$F17))</f>
        <v>19.473595083481932</v>
      </c>
      <c r="L57" s="283">
        <f>'Tool NACE-sectoren'!P114</f>
        <v>22.041301336646189</v>
      </c>
      <c r="M57" s="19" cm="1">
        <f t="array" ref="M57">SUMPRODUCT((Benchmarks!$C$2:$F$2='Tool NACE-sectoren'!$C$69)*(Benchmarks!$C45:$F45))</f>
        <v>19.85678154618077</v>
      </c>
      <c r="O57" s="231">
        <v>2027</v>
      </c>
      <c r="P57" s="229">
        <f>IF('Tool NACE-sectoren'!$C$72=Benchmarks!$U$6,Benchmarks!J57,Benchmarks!J64)</f>
        <v>16.741328165440571</v>
      </c>
      <c r="Q57" s="221">
        <f>IF('Tool NACE-sectoren'!$C$72=Benchmarks!$U$6,Benchmarks!K57,Benchmarks!K64)</f>
        <v>19.473595083481932</v>
      </c>
      <c r="R57" s="229">
        <f>IF('Tool NACE-sectoren'!$C$72=Benchmarks!$U$6,Benchmarks!L57,Benchmarks!L64)</f>
        <v>22.041301336646189</v>
      </c>
      <c r="S57" s="222">
        <f>IF('Tool NACE-sectoren'!$C$72=Benchmarks!$U$6,Benchmarks!M57,Benchmarks!M64)</f>
        <v>19.85678154618077</v>
      </c>
    </row>
    <row r="58" spans="1:19" customFormat="1" x14ac:dyDescent="0.25">
      <c r="A58" s="260"/>
      <c r="B58" s="156"/>
      <c r="C58" s="43"/>
      <c r="D58" s="39"/>
      <c r="E58" s="39"/>
      <c r="F58" s="38"/>
      <c r="H58" s="360"/>
      <c r="I58" s="156">
        <v>2028</v>
      </c>
      <c r="J58" s="24">
        <f>'Tool NACE-sectoren'!M115</f>
        <v>16.861184014701848</v>
      </c>
      <c r="K58" s="20" cm="1">
        <f t="array" ref="K58">SUMPRODUCT((Benchmarks!$C$2:$F$2='Tool NACE-sectoren'!$C$69)*(Benchmarks!$C18:$F18))</f>
        <v>19.579623264076425</v>
      </c>
      <c r="L58" s="283">
        <f>'Tool NACE-sectoren'!P115</f>
        <v>21.795797489100188</v>
      </c>
      <c r="M58" s="19" cm="1">
        <f t="array" ref="M58">SUMPRODUCT((Benchmarks!$C$2:$F$2='Tool NACE-sectoren'!$C$69)*(Benchmarks!$C46:$F46))</f>
        <v>19.582438086659106</v>
      </c>
      <c r="O58" s="231">
        <v>2028</v>
      </c>
      <c r="P58" s="229">
        <f>IF('Tool NACE-sectoren'!$C$72=Benchmarks!$U$6,Benchmarks!J58,Benchmarks!J65)</f>
        <v>16.861184014701848</v>
      </c>
      <c r="Q58" s="221">
        <f>IF('Tool NACE-sectoren'!$C$72=Benchmarks!$U$6,Benchmarks!K58,Benchmarks!K65)</f>
        <v>19.579623264076425</v>
      </c>
      <c r="R58" s="229">
        <f>IF('Tool NACE-sectoren'!$C$72=Benchmarks!$U$6,Benchmarks!L58,Benchmarks!L65)</f>
        <v>21.795797489100188</v>
      </c>
      <c r="S58" s="222">
        <f>IF('Tool NACE-sectoren'!$C$72=Benchmarks!$U$6,Benchmarks!M58,Benchmarks!M65)</f>
        <v>19.582438086659106</v>
      </c>
    </row>
    <row r="59" spans="1:19" customFormat="1" x14ac:dyDescent="0.25">
      <c r="A59" s="56"/>
      <c r="B59" s="3"/>
      <c r="C59" s="43"/>
      <c r="D59" s="39"/>
      <c r="E59" s="39"/>
      <c r="F59" s="38"/>
      <c r="H59" s="360"/>
      <c r="I59" s="156">
        <v>2029</v>
      </c>
      <c r="J59" s="24">
        <f>'Tool NACE-sectoren'!M116</f>
        <v>17.001348609294219</v>
      </c>
      <c r="K59" s="20" cm="1">
        <f t="array" ref="K59">SUMPRODUCT((Benchmarks!$C$2:$F$2='Tool NACE-sectoren'!$C$69)*(Benchmarks!$C19:$F19))</f>
        <v>19.669254222774263</v>
      </c>
      <c r="L59" s="283">
        <f>'Tool NACE-sectoren'!P116</f>
        <v>21.402697015958751</v>
      </c>
      <c r="M59" s="19" cm="1">
        <f t="array" ref="M59">SUMPRODUCT((Benchmarks!$C$2:$F$2='Tool NACE-sectoren'!$C$69)*(Benchmarks!$C47:$F47))</f>
        <v>19.214242689090931</v>
      </c>
      <c r="O59" s="231">
        <v>2029</v>
      </c>
      <c r="P59" s="229">
        <f>IF('Tool NACE-sectoren'!$C$72=Benchmarks!$U$6,Benchmarks!J59,Benchmarks!J66)</f>
        <v>17.001348609294219</v>
      </c>
      <c r="Q59" s="221">
        <f>IF('Tool NACE-sectoren'!$C$72=Benchmarks!$U$6,Benchmarks!K59,Benchmarks!K66)</f>
        <v>19.669254222774263</v>
      </c>
      <c r="R59" s="229">
        <f>IF('Tool NACE-sectoren'!$C$72=Benchmarks!$U$6,Benchmarks!L59,Benchmarks!L66)</f>
        <v>21.402697015958751</v>
      </c>
      <c r="S59" s="222">
        <f>IF('Tool NACE-sectoren'!$C$72=Benchmarks!$U$6,Benchmarks!M59,Benchmarks!M66)</f>
        <v>19.214242689090931</v>
      </c>
    </row>
    <row r="60" spans="1:19" customFormat="1" x14ac:dyDescent="0.25">
      <c r="A60" s="56"/>
      <c r="B60" s="3"/>
      <c r="C60" s="43"/>
      <c r="D60" s="39"/>
      <c r="E60" s="39"/>
      <c r="F60" s="38"/>
      <c r="H60" s="360"/>
      <c r="I60" s="156">
        <v>2030</v>
      </c>
      <c r="J60" s="65">
        <f>'Tool NACE-sectoren'!M117</f>
        <v>17.101082873855042</v>
      </c>
      <c r="K60" s="20" cm="1">
        <f t="array" ref="K60">SUMPRODUCT((Benchmarks!$C$2:$F$2='Tool NACE-sectoren'!$C$69)*(Benchmarks!$C20:$F20))</f>
        <v>19.742315362726913</v>
      </c>
      <c r="L60" s="283">
        <f>'Tool NACE-sectoren'!P117</f>
        <v>21.427989799721441</v>
      </c>
      <c r="M60" s="19" cm="1">
        <f t="array" ref="M60">SUMPRODUCT((Benchmarks!$C$2:$F$2='Tool NACE-sectoren'!$C$69)*(Benchmarks!$C48:$F48))</f>
        <v>19.19108836494576</v>
      </c>
      <c r="O60" s="232">
        <v>2030</v>
      </c>
      <c r="P60" s="223">
        <f>IF('Tool NACE-sectoren'!$C$72=Benchmarks!$U$6,Benchmarks!J60,Benchmarks!J67)</f>
        <v>17.101082873855042</v>
      </c>
      <c r="Q60" s="225">
        <f>IF('Tool NACE-sectoren'!$C$72=Benchmarks!$U$6,Benchmarks!K60,Benchmarks!K67)</f>
        <v>19.742315362726913</v>
      </c>
      <c r="R60" s="223">
        <f>IF('Tool NACE-sectoren'!$C$72=Benchmarks!$U$6,Benchmarks!L60,Benchmarks!L67)</f>
        <v>21.427989799721441</v>
      </c>
      <c r="S60" s="224">
        <f>IF('Tool NACE-sectoren'!$C$72=Benchmarks!$U$6,Benchmarks!M60,Benchmarks!M67)</f>
        <v>19.19108836494576</v>
      </c>
    </row>
    <row r="61" spans="1:19" customFormat="1" ht="15" customHeight="1" x14ac:dyDescent="0.25">
      <c r="A61" s="56"/>
      <c r="B61" s="3"/>
      <c r="C61" s="43"/>
      <c r="D61" s="39"/>
      <c r="E61" s="39"/>
      <c r="F61" s="38"/>
      <c r="H61" s="358" t="s">
        <v>184</v>
      </c>
      <c r="I61" s="359"/>
      <c r="J61" s="25">
        <f>'Tool NACE-sectoren'!M118</f>
        <v>16.789659240936885</v>
      </c>
      <c r="K61" s="272" cm="1">
        <f t="array" ref="K61">SUMPRODUCT((Benchmarks!$C$2:$F$2='Tool NACE-sectoren'!$C$69)*(Benchmarks!$C21:$F21))</f>
        <v>19.500700651515132</v>
      </c>
      <c r="L61" s="271">
        <f>'Tool NACE-sectoren'!P118</f>
        <v>21.722373034666884</v>
      </c>
      <c r="M61" s="21" cm="1">
        <f t="array" ref="M61">SUMPRODUCT((Benchmarks!$C$2:$F$2='Tool NACE-sectoren'!$C$69)*(Benchmarks!$C49:$F49))</f>
        <v>19.68438403808042</v>
      </c>
    </row>
    <row r="62" spans="1:19" ht="15" customHeight="1" x14ac:dyDescent="0.25">
      <c r="D62" s="39"/>
      <c r="E62" s="39"/>
      <c r="F62" s="38"/>
      <c r="H62" s="360"/>
      <c r="I62" s="156">
        <v>2025</v>
      </c>
      <c r="J62" s="24">
        <f>'Tool NACE-sectoren'!M119</f>
        <v>16.196785018219206</v>
      </c>
      <c r="K62" s="20" cm="1">
        <f t="array" ref="K62">SUMPRODUCT((Benchmarks!$C$2:$F$2='Tool NACE-sectoren'!$C$69)*(Benchmarks!$C22:$F22))</f>
        <v>19.114939141797858</v>
      </c>
      <c r="L62" s="282">
        <f>'Tool NACE-sectoren'!P119</f>
        <v>21.741857242988509</v>
      </c>
      <c r="M62" s="33" cm="1">
        <f t="array" ref="M62">SUMPRODUCT((Benchmarks!$C$2:$F$2='Tool NACE-sectoren'!$C$69)*(Benchmarks!$C50:$F50))</f>
        <v>20.18468207401294</v>
      </c>
    </row>
    <row r="63" spans="1:19" x14ac:dyDescent="0.25">
      <c r="H63" s="360"/>
      <c r="I63" s="156">
        <v>2026</v>
      </c>
      <c r="J63" s="24">
        <f>'Tool NACE-sectoren'!M120</f>
        <v>16.352000397831436</v>
      </c>
      <c r="K63" s="20" cm="1">
        <f t="array" ref="K63">SUMPRODUCT((Benchmarks!$C$2:$F$2='Tool NACE-sectoren'!$C$69)*(Benchmarks!$C23:$F23))</f>
        <v>19.254042455163724</v>
      </c>
      <c r="L63" s="283">
        <f>'Tool NACE-sectoren'!P120</f>
        <v>21.924595323586217</v>
      </c>
      <c r="M63" s="19" cm="1">
        <f t="array" ref="M63">SUMPRODUCT((Benchmarks!$C$2:$F$2='Tool NACE-sectoren'!$C$69)*(Benchmarks!$C51:$F51))</f>
        <v>20.077071467593001</v>
      </c>
    </row>
    <row r="64" spans="1:19" x14ac:dyDescent="0.25">
      <c r="H64" s="360"/>
      <c r="I64" s="156">
        <v>2027</v>
      </c>
      <c r="J64" s="24">
        <f>'Tool NACE-sectoren'!M121</f>
        <v>16.49921498230108</v>
      </c>
      <c r="K64" s="20" cm="1">
        <f t="array" ref="K64">SUMPRODUCT((Benchmarks!$C$2:$F$2='Tool NACE-sectoren'!$C$69)*(Benchmarks!$C24:$F24))</f>
        <v>19.388377893947073</v>
      </c>
      <c r="L64" s="283">
        <f>'Tool NACE-sectoren'!P121</f>
        <v>22.041301336646193</v>
      </c>
      <c r="M64" s="19" cm="1">
        <f t="array" ref="M64">SUMPRODUCT((Benchmarks!$C$2:$F$2='Tool NACE-sectoren'!$C$69)*(Benchmarks!$C52:$F52))</f>
        <v>19.85678154618078</v>
      </c>
    </row>
    <row r="65" spans="8:13" x14ac:dyDescent="0.25">
      <c r="H65" s="360"/>
      <c r="I65" s="156">
        <v>2028</v>
      </c>
      <c r="J65" s="24">
        <f>'Tool NACE-sectoren'!M122</f>
        <v>16.619070831562386</v>
      </c>
      <c r="K65" s="20" cm="1">
        <f t="array" ref="K65">SUMPRODUCT((Benchmarks!$C$2:$F$2='Tool NACE-sectoren'!$C$69)*(Benchmarks!$C25:$F25))</f>
        <v>19.49440607454158</v>
      </c>
      <c r="L65" s="283">
        <f>'Tool NACE-sectoren'!P122</f>
        <v>21.795797489100181</v>
      </c>
      <c r="M65" s="19" cm="1">
        <f t="array" ref="M65">SUMPRODUCT((Benchmarks!$C$2:$F$2='Tool NACE-sectoren'!$C$69)*(Benchmarks!$C53:$F53))</f>
        <v>19.582438086659124</v>
      </c>
    </row>
    <row r="66" spans="8:13" x14ac:dyDescent="0.25">
      <c r="H66" s="360"/>
      <c r="I66" s="156">
        <v>2029</v>
      </c>
      <c r="J66" s="24">
        <f>'Tool NACE-sectoren'!M123</f>
        <v>16.759235426154699</v>
      </c>
      <c r="K66" s="20" cm="1">
        <f t="array" ref="K66">SUMPRODUCT((Benchmarks!$C$2:$F$2='Tool NACE-sectoren'!$C$69)*(Benchmarks!$C26:$F26))</f>
        <v>19.584037033239508</v>
      </c>
      <c r="L66" s="283">
        <f>'Tool NACE-sectoren'!P123</f>
        <v>21.402697015958751</v>
      </c>
      <c r="M66" s="19" cm="1">
        <f t="array" ref="M66">SUMPRODUCT((Benchmarks!$C$2:$F$2='Tool NACE-sectoren'!$C$69)*(Benchmarks!$C54:$F54))</f>
        <v>19.214242689090927</v>
      </c>
    </row>
    <row r="67" spans="8:13" x14ac:dyDescent="0.25">
      <c r="H67" s="360"/>
      <c r="I67" s="156">
        <v>2030</v>
      </c>
      <c r="J67" s="24">
        <f>'Tool NACE-sectoren'!M124</f>
        <v>16.858969690715558</v>
      </c>
      <c r="K67" s="20" cm="1">
        <f t="array" ref="K67">SUMPRODUCT((Benchmarks!$C$2:$F$2='Tool NACE-sectoren'!$C$69)*(Benchmarks!$C27:$F27))</f>
        <v>19.657098173192068</v>
      </c>
      <c r="L67" s="283">
        <f>'Tool NACE-sectoren'!P124</f>
        <v>21.427989799721438</v>
      </c>
      <c r="M67" s="19" cm="1">
        <f t="array" ref="M67">SUMPRODUCT((Benchmarks!$C$2:$F$2='Tool NACE-sectoren'!$C$69)*(Benchmarks!$C55:$F55))</f>
        <v>19.191088364945756</v>
      </c>
    </row>
    <row r="68" spans="8:13" x14ac:dyDescent="0.25">
      <c r="H68" s="358" t="s">
        <v>184</v>
      </c>
      <c r="I68" s="359"/>
      <c r="J68" s="277">
        <f>'Tool NACE-sectoren'!M125</f>
        <v>16.547546057797394</v>
      </c>
      <c r="K68" s="272" cm="1">
        <f t="array" ref="K68">SUMPRODUCT((Benchmarks!$C$2:$F$2='Tool NACE-sectoren'!$C$69)*(Benchmarks!$C28:$F28))</f>
        <v>19.415483461980301</v>
      </c>
      <c r="L68" s="284">
        <f>'Tool NACE-sectoren'!P125</f>
        <v>21.722373034666884</v>
      </c>
      <c r="M68" s="21" cm="1">
        <f t="array" ref="M68">SUMPRODUCT((Benchmarks!$C$2:$F$2='Tool NACE-sectoren'!$C$69)*(Benchmarks!$C56:$F56))</f>
        <v>19.68438403808042</v>
      </c>
    </row>
  </sheetData>
  <mergeCells count="34">
    <mergeCell ref="A28:B28"/>
    <mergeCell ref="C1:F1"/>
    <mergeCell ref="A49:B49"/>
    <mergeCell ref="A31:A40"/>
    <mergeCell ref="A21:B21"/>
    <mergeCell ref="A3:A12"/>
    <mergeCell ref="A14:B14"/>
    <mergeCell ref="A15:A20"/>
    <mergeCell ref="A22:A27"/>
    <mergeCell ref="A42:B42"/>
    <mergeCell ref="A43:A48"/>
    <mergeCell ref="R37:S39"/>
    <mergeCell ref="P41:P42"/>
    <mergeCell ref="Q41:Q42"/>
    <mergeCell ref="R41:R42"/>
    <mergeCell ref="S41:S42"/>
    <mergeCell ref="H61:I61"/>
    <mergeCell ref="H62:H67"/>
    <mergeCell ref="H68:I68"/>
    <mergeCell ref="H37:I38"/>
    <mergeCell ref="P37:Q39"/>
    <mergeCell ref="J41:J42"/>
    <mergeCell ref="K41:K42"/>
    <mergeCell ref="L41:L42"/>
    <mergeCell ref="M41:M42"/>
    <mergeCell ref="N37:O38"/>
    <mergeCell ref="J37:K39"/>
    <mergeCell ref="L37:M39"/>
    <mergeCell ref="H43:H52"/>
    <mergeCell ref="A50:A55"/>
    <mergeCell ref="A56:B56"/>
    <mergeCell ref="H54:I54"/>
    <mergeCell ref="H55:H60"/>
    <mergeCell ref="A57:B5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Schema</vt:lpstr>
      <vt:lpstr>Tool NACE-sectoren</vt:lpstr>
      <vt:lpstr>FAQ</vt:lpstr>
      <vt:lpstr>data NACE</vt:lpstr>
      <vt:lpstr>Benchmarks</vt:lpstr>
      <vt:lpstr>'Tool NACE-sectoren'!Print_Area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2016-02-23T15:18:31Z</dcterms:created>
  <dcterms:modified xsi:type="dcterms:W3CDTF">2025-06-16T13:14:03Z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